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M SCHEDULE\"/>
    </mc:Choice>
  </mc:AlternateContent>
  <xr:revisionPtr revIDLastSave="0" documentId="8_{C58B8CA5-2AF6-4170-976A-26E42FB11FDF}" xr6:coauthVersionLast="47" xr6:coauthVersionMax="47" xr10:uidLastSave="{00000000-0000-0000-0000-000000000000}"/>
  <bookViews>
    <workbookView xWindow="-120" yWindow="-120" windowWidth="24240" windowHeight="13140" tabRatio="562" activeTab="8" xr2:uid="{00000000-000D-0000-FFFF-FFFF00000000}"/>
  </bookViews>
  <sheets>
    <sheet name="FP1 via SIN" sheetId="1" r:id="rId1"/>
    <sheet name="FE2 via SIN" sheetId="5" state="hidden" r:id="rId2"/>
    <sheet name="FE3 via KHH " sheetId="2" state="hidden" r:id="rId3"/>
    <sheet name="FE5 via SIN" sheetId="10" r:id="rId4"/>
    <sheet name="FE2 via SING" sheetId="11" r:id="rId5"/>
    <sheet name="FE3 via KHH" sheetId="17" r:id="rId6"/>
    <sheet name="MD1" sheetId="20" r:id="rId7"/>
    <sheet name="MD2" sheetId="21" r:id="rId8"/>
    <sheet name="MD3" sheetId="2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22" l="1"/>
  <c r="J26" i="22" s="1"/>
  <c r="K26" i="22" s="1"/>
  <c r="L26" i="22" s="1"/>
  <c r="M26" i="22" s="1"/>
  <c r="N26" i="22" s="1"/>
  <c r="I24" i="22"/>
  <c r="J24" i="22" s="1"/>
  <c r="K24" i="22" s="1"/>
  <c r="L24" i="22" s="1"/>
  <c r="M24" i="22" s="1"/>
  <c r="N24" i="22" s="1"/>
  <c r="I22" i="22"/>
  <c r="J22" i="22" s="1"/>
  <c r="K22" i="22" s="1"/>
  <c r="L22" i="22" s="1"/>
  <c r="M22" i="22" s="1"/>
  <c r="N22" i="22" s="1"/>
  <c r="I20" i="22"/>
  <c r="J20" i="22" s="1"/>
  <c r="K20" i="22" s="1"/>
  <c r="L20" i="22" s="1"/>
  <c r="M20" i="22" s="1"/>
  <c r="N20" i="22" s="1"/>
  <c r="I18" i="22"/>
  <c r="J18" i="22" s="1"/>
  <c r="K18" i="22" s="1"/>
  <c r="L18" i="22" s="1"/>
  <c r="M18" i="22" s="1"/>
  <c r="N18" i="22" s="1"/>
  <c r="I16" i="22"/>
  <c r="J16" i="22" s="1"/>
  <c r="K16" i="22" s="1"/>
  <c r="L16" i="22" s="1"/>
  <c r="M16" i="22" s="1"/>
  <c r="N16" i="22" s="1"/>
  <c r="I14" i="22"/>
  <c r="J14" i="22" s="1"/>
  <c r="K14" i="22" s="1"/>
  <c r="L14" i="22" s="1"/>
  <c r="M14" i="22" s="1"/>
  <c r="N14" i="22" s="1"/>
  <c r="N12" i="22"/>
  <c r="M12" i="22"/>
  <c r="L12" i="22"/>
  <c r="K12" i="22"/>
  <c r="J12" i="22"/>
  <c r="D15" i="22"/>
  <c r="D17" i="22" s="1"/>
  <c r="D14" i="22"/>
  <c r="E14" i="22" s="1"/>
  <c r="E13" i="22"/>
  <c r="E12" i="22"/>
  <c r="I12" i="22" s="1"/>
  <c r="L26" i="21"/>
  <c r="M26" i="21" s="1"/>
  <c r="N26" i="21" s="1"/>
  <c r="K26" i="21"/>
  <c r="I26" i="21"/>
  <c r="K24" i="21"/>
  <c r="L24" i="21" s="1"/>
  <c r="M24" i="21" s="1"/>
  <c r="N24" i="21" s="1"/>
  <c r="I24" i="21"/>
  <c r="K22" i="21"/>
  <c r="L22" i="21" s="1"/>
  <c r="M22" i="21" s="1"/>
  <c r="N22" i="21" s="1"/>
  <c r="I22" i="21"/>
  <c r="L20" i="21"/>
  <c r="M20" i="21" s="1"/>
  <c r="N20" i="21" s="1"/>
  <c r="K20" i="21"/>
  <c r="I20" i="21"/>
  <c r="K18" i="21"/>
  <c r="L18" i="21" s="1"/>
  <c r="M18" i="21" s="1"/>
  <c r="N18" i="21" s="1"/>
  <c r="I18" i="21"/>
  <c r="K16" i="21"/>
  <c r="L16" i="21" s="1"/>
  <c r="M16" i="21" s="1"/>
  <c r="N16" i="21" s="1"/>
  <c r="I16" i="21"/>
  <c r="K14" i="21"/>
  <c r="L14" i="21" s="1"/>
  <c r="M14" i="21" s="1"/>
  <c r="N14" i="21" s="1"/>
  <c r="I14" i="21"/>
  <c r="N12" i="21"/>
  <c r="M12" i="21"/>
  <c r="L12" i="21"/>
  <c r="K12" i="21"/>
  <c r="I12" i="21"/>
  <c r="D15" i="21"/>
  <c r="D17" i="21" s="1"/>
  <c r="D14" i="21"/>
  <c r="E14" i="21" s="1"/>
  <c r="E13" i="21"/>
  <c r="E12" i="21"/>
  <c r="K25" i="20"/>
  <c r="L25" i="20" s="1"/>
  <c r="M25" i="20" s="1"/>
  <c r="J25" i="20"/>
  <c r="K23" i="20"/>
  <c r="L23" i="20" s="1"/>
  <c r="M23" i="20" s="1"/>
  <c r="J23" i="20"/>
  <c r="K21" i="20"/>
  <c r="L21" i="20" s="1"/>
  <c r="M21" i="20" s="1"/>
  <c r="J21" i="20"/>
  <c r="K19" i="20"/>
  <c r="L19" i="20" s="1"/>
  <c r="M19" i="20" s="1"/>
  <c r="J19" i="20"/>
  <c r="K17" i="20"/>
  <c r="L17" i="20" s="1"/>
  <c r="M17" i="20" s="1"/>
  <c r="J17" i="20"/>
  <c r="K15" i="20"/>
  <c r="L15" i="20" s="1"/>
  <c r="M15" i="20" s="1"/>
  <c r="J15" i="20"/>
  <c r="K13" i="20"/>
  <c r="L13" i="20" s="1"/>
  <c r="M13" i="20" s="1"/>
  <c r="J13" i="20"/>
  <c r="M11" i="20"/>
  <c r="L11" i="20"/>
  <c r="K11" i="20"/>
  <c r="J11" i="20"/>
  <c r="I15" i="20"/>
  <c r="I17" i="20" s="1"/>
  <c r="I19" i="20" s="1"/>
  <c r="I21" i="20" s="1"/>
  <c r="I23" i="20" s="1"/>
  <c r="I25" i="20" s="1"/>
  <c r="I13" i="20"/>
  <c r="D14" i="20"/>
  <c r="D16" i="20" s="1"/>
  <c r="D13" i="20"/>
  <c r="E13" i="20" s="1"/>
  <c r="E12" i="20"/>
  <c r="E11" i="20"/>
  <c r="J24" i="17"/>
  <c r="K24" i="17" s="1"/>
  <c r="L24" i="17" s="1"/>
  <c r="M24" i="17" s="1"/>
  <c r="J23" i="17"/>
  <c r="K23" i="17" s="1"/>
  <c r="L23" i="17" s="1"/>
  <c r="M23" i="17" s="1"/>
  <c r="J22" i="17"/>
  <c r="K22" i="17" s="1"/>
  <c r="L22" i="17" s="1"/>
  <c r="M22" i="17" s="1"/>
  <c r="J21" i="17"/>
  <c r="K21" i="17" s="1"/>
  <c r="L21" i="17" s="1"/>
  <c r="M21" i="17" s="1"/>
  <c r="J20" i="17"/>
  <c r="K20" i="17" s="1"/>
  <c r="L20" i="17" s="1"/>
  <c r="M20" i="17" s="1"/>
  <c r="J19" i="17"/>
  <c r="K19" i="17" s="1"/>
  <c r="L19" i="17" s="1"/>
  <c r="M19" i="17" s="1"/>
  <c r="J18" i="17"/>
  <c r="K18" i="17" s="1"/>
  <c r="L18" i="17" s="1"/>
  <c r="M18" i="17" s="1"/>
  <c r="J17" i="17"/>
  <c r="K17" i="17" s="1"/>
  <c r="L17" i="17" s="1"/>
  <c r="M17" i="17" s="1"/>
  <c r="J16" i="17"/>
  <c r="K16" i="17" s="1"/>
  <c r="L16" i="17" s="1"/>
  <c r="M16" i="17" s="1"/>
  <c r="J15" i="17"/>
  <c r="K15" i="17" s="1"/>
  <c r="L15" i="17" s="1"/>
  <c r="M15" i="17" s="1"/>
  <c r="J14" i="17"/>
  <c r="K14" i="17" s="1"/>
  <c r="L14" i="17" s="1"/>
  <c r="M14" i="17" s="1"/>
  <c r="J13" i="17"/>
  <c r="K13" i="17" s="1"/>
  <c r="L13" i="17" s="1"/>
  <c r="M13" i="17" s="1"/>
  <c r="J12" i="17"/>
  <c r="K12" i="17" s="1"/>
  <c r="L12" i="17" s="1"/>
  <c r="M12" i="17" s="1"/>
  <c r="M11" i="17"/>
  <c r="L11" i="17"/>
  <c r="K11" i="17"/>
  <c r="J11" i="17"/>
  <c r="I19" i="17"/>
  <c r="I20" i="17" s="1"/>
  <c r="I21" i="17" s="1"/>
  <c r="I22" i="17" s="1"/>
  <c r="I23" i="17" s="1"/>
  <c r="I24" i="17" s="1"/>
  <c r="I13" i="17"/>
  <c r="I14" i="17" s="1"/>
  <c r="I15" i="17" s="1"/>
  <c r="I16" i="17" s="1"/>
  <c r="I17" i="17" s="1"/>
  <c r="I18" i="17" s="1"/>
  <c r="I12" i="17"/>
  <c r="D12" i="17"/>
  <c r="E12" i="17" s="1"/>
  <c r="E11" i="17"/>
  <c r="I35" i="11"/>
  <c r="J35" i="11" s="1"/>
  <c r="K35" i="11" s="1"/>
  <c r="L35" i="11" s="1"/>
  <c r="M35" i="11" s="1"/>
  <c r="I33" i="11"/>
  <c r="J33" i="11" s="1"/>
  <c r="K33" i="11" s="1"/>
  <c r="L33" i="11" s="1"/>
  <c r="M33" i="11" s="1"/>
  <c r="I31" i="11"/>
  <c r="J31" i="11" s="1"/>
  <c r="K31" i="11" s="1"/>
  <c r="L31" i="11" s="1"/>
  <c r="M31" i="11" s="1"/>
  <c r="I29" i="11"/>
  <c r="J29" i="11" s="1"/>
  <c r="K29" i="11" s="1"/>
  <c r="L29" i="11" s="1"/>
  <c r="M29" i="11" s="1"/>
  <c r="I27" i="11"/>
  <c r="J27" i="11" s="1"/>
  <c r="K27" i="11" s="1"/>
  <c r="L27" i="11" s="1"/>
  <c r="M27" i="11" s="1"/>
  <c r="J25" i="11"/>
  <c r="K25" i="11" s="1"/>
  <c r="L25" i="11" s="1"/>
  <c r="M25" i="11" s="1"/>
  <c r="I25" i="11"/>
  <c r="J23" i="11"/>
  <c r="K23" i="11" s="1"/>
  <c r="L23" i="11" s="1"/>
  <c r="M23" i="11" s="1"/>
  <c r="I23" i="11"/>
  <c r="I21" i="11"/>
  <c r="J21" i="11" s="1"/>
  <c r="K21" i="11" s="1"/>
  <c r="L21" i="11" s="1"/>
  <c r="M21" i="11" s="1"/>
  <c r="I19" i="11"/>
  <c r="J19" i="11" s="1"/>
  <c r="K19" i="11" s="1"/>
  <c r="L19" i="11" s="1"/>
  <c r="M19" i="11" s="1"/>
  <c r="I17" i="11"/>
  <c r="J17" i="11" s="1"/>
  <c r="K17" i="11" s="1"/>
  <c r="L17" i="11" s="1"/>
  <c r="M17" i="11" s="1"/>
  <c r="I15" i="11"/>
  <c r="J15" i="11" s="1"/>
  <c r="K15" i="11" s="1"/>
  <c r="L15" i="11" s="1"/>
  <c r="M15" i="11" s="1"/>
  <c r="I13" i="11"/>
  <c r="J13" i="11" s="1"/>
  <c r="K13" i="11" s="1"/>
  <c r="L13" i="11" s="1"/>
  <c r="M13" i="11" s="1"/>
  <c r="M11" i="11"/>
  <c r="L11" i="11"/>
  <c r="K11" i="11"/>
  <c r="J11" i="11"/>
  <c r="I11" i="11"/>
  <c r="I33" i="10"/>
  <c r="J33" i="10" s="1"/>
  <c r="K33" i="10" s="1"/>
  <c r="L33" i="10" s="1"/>
  <c r="M33" i="10" s="1"/>
  <c r="I31" i="10"/>
  <c r="J31" i="10" s="1"/>
  <c r="K31" i="10" s="1"/>
  <c r="L31" i="10" s="1"/>
  <c r="M31" i="10" s="1"/>
  <c r="J29" i="10"/>
  <c r="K29" i="10" s="1"/>
  <c r="L29" i="10" s="1"/>
  <c r="M29" i="10" s="1"/>
  <c r="I29" i="10"/>
  <c r="I27" i="10"/>
  <c r="J27" i="10" s="1"/>
  <c r="K27" i="10" s="1"/>
  <c r="L27" i="10" s="1"/>
  <c r="M27" i="10" s="1"/>
  <c r="I25" i="10"/>
  <c r="J25" i="10" s="1"/>
  <c r="K25" i="10" s="1"/>
  <c r="L25" i="10" s="1"/>
  <c r="M25" i="10" s="1"/>
  <c r="I23" i="10"/>
  <c r="J23" i="10" s="1"/>
  <c r="K23" i="10" s="1"/>
  <c r="L23" i="10" s="1"/>
  <c r="M23" i="10" s="1"/>
  <c r="J21" i="10"/>
  <c r="K21" i="10" s="1"/>
  <c r="L21" i="10" s="1"/>
  <c r="M21" i="10" s="1"/>
  <c r="I21" i="10"/>
  <c r="I19" i="10"/>
  <c r="J19" i="10" s="1"/>
  <c r="K19" i="10" s="1"/>
  <c r="L19" i="10" s="1"/>
  <c r="M19" i="10" s="1"/>
  <c r="I17" i="10"/>
  <c r="J17" i="10" s="1"/>
  <c r="K17" i="10" s="1"/>
  <c r="L17" i="10" s="1"/>
  <c r="M17" i="10" s="1"/>
  <c r="I15" i="10"/>
  <c r="J15" i="10" s="1"/>
  <c r="K15" i="10" s="1"/>
  <c r="L15" i="10" s="1"/>
  <c r="M15" i="10" s="1"/>
  <c r="M13" i="10"/>
  <c r="L13" i="10"/>
  <c r="K13" i="10"/>
  <c r="J13" i="10"/>
  <c r="I13" i="10"/>
  <c r="E12" i="10"/>
  <c r="E11" i="10"/>
  <c r="D14" i="10"/>
  <c r="E14" i="10" s="1"/>
  <c r="D13" i="10"/>
  <c r="E13" i="10" s="1"/>
  <c r="I13" i="1"/>
  <c r="J13" i="1" s="1"/>
  <c r="K13" i="1" s="1"/>
  <c r="L13" i="1" s="1"/>
  <c r="M13" i="1" s="1"/>
  <c r="N13" i="1" s="1"/>
  <c r="O13" i="1" s="1"/>
  <c r="P13" i="1" s="1"/>
  <c r="J11" i="1"/>
  <c r="K11" i="1" s="1"/>
  <c r="L11" i="1" s="1"/>
  <c r="M11" i="1" s="1"/>
  <c r="N11" i="1" s="1"/>
  <c r="O11" i="1" s="1"/>
  <c r="P11" i="1" s="1"/>
  <c r="D16" i="1"/>
  <c r="D18" i="1" s="1"/>
  <c r="D14" i="1"/>
  <c r="E14" i="1" s="1"/>
  <c r="D13" i="1"/>
  <c r="D15" i="1" s="1"/>
  <c r="E12" i="1"/>
  <c r="E11" i="1"/>
  <c r="M29" i="5"/>
  <c r="K30" i="5"/>
  <c r="D16" i="22" l="1"/>
  <c r="D18" i="22" s="1"/>
  <c r="E18" i="22" s="1"/>
  <c r="E17" i="22"/>
  <c r="D19" i="22"/>
  <c r="E15" i="22"/>
  <c r="D16" i="21"/>
  <c r="D18" i="21" s="1"/>
  <c r="E18" i="21" s="1"/>
  <c r="E17" i="21"/>
  <c r="D19" i="21"/>
  <c r="E15" i="21"/>
  <c r="D15" i="20"/>
  <c r="D17" i="20" s="1"/>
  <c r="E17" i="20" s="1"/>
  <c r="E16" i="20"/>
  <c r="D18" i="20"/>
  <c r="E14" i="20"/>
  <c r="D13" i="17"/>
  <c r="D16" i="10"/>
  <c r="D15" i="10"/>
  <c r="E15" i="1"/>
  <c r="D17" i="1"/>
  <c r="D19" i="1" s="1"/>
  <c r="I15" i="1"/>
  <c r="E13" i="1"/>
  <c r="E18" i="1"/>
  <c r="D20" i="1"/>
  <c r="E19" i="1"/>
  <c r="D21" i="1"/>
  <c r="E16" i="1"/>
  <c r="E13" i="2"/>
  <c r="E16" i="22" l="1"/>
  <c r="D20" i="22"/>
  <c r="E20" i="22" s="1"/>
  <c r="E19" i="22"/>
  <c r="D21" i="22"/>
  <c r="D20" i="21"/>
  <c r="D22" i="21" s="1"/>
  <c r="E16" i="21"/>
  <c r="D21" i="21"/>
  <c r="E19" i="21"/>
  <c r="E15" i="20"/>
  <c r="D19" i="20"/>
  <c r="D21" i="20" s="1"/>
  <c r="D20" i="20"/>
  <c r="E18" i="20"/>
  <c r="D14" i="17"/>
  <c r="E13" i="17"/>
  <c r="D17" i="10"/>
  <c r="E15" i="10"/>
  <c r="D18" i="10"/>
  <c r="E16" i="10"/>
  <c r="I17" i="1"/>
  <c r="J15" i="1"/>
  <c r="K15" i="1" s="1"/>
  <c r="L15" i="1" s="1"/>
  <c r="M15" i="1" s="1"/>
  <c r="N15" i="1" s="1"/>
  <c r="O15" i="1" s="1"/>
  <c r="P15" i="1" s="1"/>
  <c r="E17" i="1"/>
  <c r="D22" i="1"/>
  <c r="E20" i="1"/>
  <c r="D23" i="1"/>
  <c r="E21" i="1"/>
  <c r="N30" i="5"/>
  <c r="M30" i="5"/>
  <c r="L30" i="5"/>
  <c r="J30" i="5"/>
  <c r="N29" i="5"/>
  <c r="L29" i="5"/>
  <c r="K29" i="5"/>
  <c r="J29" i="5"/>
  <c r="K13" i="5"/>
  <c r="K15" i="5" s="1"/>
  <c r="K17" i="5" s="1"/>
  <c r="K19" i="5" s="1"/>
  <c r="K21" i="5" s="1"/>
  <c r="K23" i="5" s="1"/>
  <c r="K25" i="5" s="1"/>
  <c r="K27" i="5" s="1"/>
  <c r="N13" i="5"/>
  <c r="N15" i="5" s="1"/>
  <c r="N17" i="5" s="1"/>
  <c r="N19" i="5" s="1"/>
  <c r="N21" i="5" s="1"/>
  <c r="N23" i="5" s="1"/>
  <c r="N25" i="5" s="1"/>
  <c r="N27" i="5" s="1"/>
  <c r="M13" i="5"/>
  <c r="M15" i="5" s="1"/>
  <c r="M17" i="5" s="1"/>
  <c r="M19" i="5" s="1"/>
  <c r="M21" i="5" s="1"/>
  <c r="M23" i="5" s="1"/>
  <c r="M25" i="5" s="1"/>
  <c r="M27" i="5" s="1"/>
  <c r="L13" i="5"/>
  <c r="L15" i="5" s="1"/>
  <c r="L17" i="5" s="1"/>
  <c r="L19" i="5" s="1"/>
  <c r="L21" i="5" s="1"/>
  <c r="L23" i="5" s="1"/>
  <c r="L25" i="5" s="1"/>
  <c r="L27" i="5" s="1"/>
  <c r="D22" i="22" l="1"/>
  <c r="E22" i="22" s="1"/>
  <c r="E21" i="22"/>
  <c r="D23" i="22"/>
  <c r="E20" i="21"/>
  <c r="E21" i="21"/>
  <c r="D23" i="21"/>
  <c r="E22" i="21"/>
  <c r="D24" i="21"/>
  <c r="E19" i="20"/>
  <c r="E21" i="20"/>
  <c r="D23" i="20"/>
  <c r="D22" i="20"/>
  <c r="E20" i="20"/>
  <c r="D15" i="17"/>
  <c r="E14" i="17"/>
  <c r="D19" i="10"/>
  <c r="E17" i="10"/>
  <c r="D20" i="10"/>
  <c r="E18" i="10"/>
  <c r="I19" i="1"/>
  <c r="J17" i="1"/>
  <c r="K17" i="1" s="1"/>
  <c r="L17" i="1" s="1"/>
  <c r="M17" i="1" s="1"/>
  <c r="N17" i="1" s="1"/>
  <c r="O17" i="1" s="1"/>
  <c r="P17" i="1" s="1"/>
  <c r="E23" i="1"/>
  <c r="D25" i="1"/>
  <c r="E22" i="1"/>
  <c r="D24" i="1"/>
  <c r="D14" i="2"/>
  <c r="E12" i="2"/>
  <c r="J12" i="2"/>
  <c r="K12" i="2"/>
  <c r="L12" i="2" s="1"/>
  <c r="M12" i="2" s="1"/>
  <c r="D24" i="22" l="1"/>
  <c r="D26" i="22" s="1"/>
  <c r="E26" i="22" s="1"/>
  <c r="D25" i="22"/>
  <c r="E23" i="22"/>
  <c r="D26" i="21"/>
  <c r="E26" i="21" s="1"/>
  <c r="E24" i="21"/>
  <c r="E23" i="21"/>
  <c r="D25" i="21"/>
  <c r="D24" i="20"/>
  <c r="E22" i="20"/>
  <c r="D25" i="20"/>
  <c r="E23" i="20"/>
  <c r="D16" i="17"/>
  <c r="E15" i="17"/>
  <c r="D21" i="10"/>
  <c r="E19" i="10"/>
  <c r="D22" i="10"/>
  <c r="E20" i="10"/>
  <c r="I21" i="1"/>
  <c r="J19" i="1"/>
  <c r="K19" i="1" s="1"/>
  <c r="L19" i="1" s="1"/>
  <c r="M19" i="1" s="1"/>
  <c r="N19" i="1" s="1"/>
  <c r="O19" i="1" s="1"/>
  <c r="P19" i="1" s="1"/>
  <c r="D26" i="1"/>
  <c r="E24" i="1"/>
  <c r="D27" i="1"/>
  <c r="E25" i="1"/>
  <c r="E14" i="2"/>
  <c r="K22" i="2"/>
  <c r="M22" i="2"/>
  <c r="L22" i="2"/>
  <c r="J22" i="2"/>
  <c r="D15" i="2"/>
  <c r="E15" i="2" s="1"/>
  <c r="E24" i="22" l="1"/>
  <c r="E25" i="22"/>
  <c r="D27" i="22"/>
  <c r="E27" i="22" s="1"/>
  <c r="E25" i="21"/>
  <c r="D27" i="21"/>
  <c r="E27" i="21" s="1"/>
  <c r="E25" i="20"/>
  <c r="E24" i="20"/>
  <c r="D26" i="20"/>
  <c r="D17" i="17"/>
  <c r="E16" i="17"/>
  <c r="D23" i="10"/>
  <c r="E21" i="10"/>
  <c r="D24" i="10"/>
  <c r="E22" i="10"/>
  <c r="I23" i="1"/>
  <c r="J21" i="1"/>
  <c r="K21" i="1" s="1"/>
  <c r="L21" i="1" s="1"/>
  <c r="M21" i="1" s="1"/>
  <c r="N21" i="1" s="1"/>
  <c r="O21" i="1" s="1"/>
  <c r="P21" i="1" s="1"/>
  <c r="E27" i="1"/>
  <c r="D29" i="1"/>
  <c r="E26" i="1"/>
  <c r="D28" i="1"/>
  <c r="D16" i="2"/>
  <c r="E16" i="2" s="1"/>
  <c r="E26" i="20" l="1"/>
  <c r="D18" i="17"/>
  <c r="E17" i="17"/>
  <c r="D25" i="10"/>
  <c r="E23" i="10"/>
  <c r="D26" i="10"/>
  <c r="E24" i="10"/>
  <c r="I25" i="1"/>
  <c r="J23" i="1"/>
  <c r="K23" i="1" s="1"/>
  <c r="L23" i="1" s="1"/>
  <c r="M23" i="1" s="1"/>
  <c r="N23" i="1" s="1"/>
  <c r="O23" i="1" s="1"/>
  <c r="P23" i="1" s="1"/>
  <c r="D30" i="1"/>
  <c r="E28" i="1"/>
  <c r="D31" i="1"/>
  <c r="E29" i="1"/>
  <c r="D17" i="2"/>
  <c r="E17" i="2" s="1"/>
  <c r="D19" i="17" l="1"/>
  <c r="E18" i="17"/>
  <c r="D27" i="10"/>
  <c r="E25" i="10"/>
  <c r="D28" i="10"/>
  <c r="E26" i="10"/>
  <c r="I27" i="1"/>
  <c r="J25" i="1"/>
  <c r="K25" i="1" s="1"/>
  <c r="L25" i="1" s="1"/>
  <c r="M25" i="1" s="1"/>
  <c r="N25" i="1" s="1"/>
  <c r="O25" i="1" s="1"/>
  <c r="P25" i="1" s="1"/>
  <c r="E31" i="1"/>
  <c r="D33" i="1"/>
  <c r="E30" i="1"/>
  <c r="D32" i="1"/>
  <c r="D18" i="2"/>
  <c r="E18" i="2" s="1"/>
  <c r="D20" i="17" l="1"/>
  <c r="E19" i="17"/>
  <c r="D30" i="10"/>
  <c r="E28" i="10"/>
  <c r="D29" i="10"/>
  <c r="E27" i="10"/>
  <c r="I29" i="1"/>
  <c r="J27" i="1"/>
  <c r="K27" i="1" s="1"/>
  <c r="L27" i="1" s="1"/>
  <c r="M27" i="1" s="1"/>
  <c r="N27" i="1" s="1"/>
  <c r="O27" i="1" s="1"/>
  <c r="P27" i="1" s="1"/>
  <c r="D34" i="1"/>
  <c r="E32" i="1"/>
  <c r="D35" i="1"/>
  <c r="E33" i="1"/>
  <c r="D19" i="2"/>
  <c r="E19" i="2" s="1"/>
  <c r="D21" i="17" l="1"/>
  <c r="E20" i="17"/>
  <c r="D31" i="10"/>
  <c r="E29" i="10"/>
  <c r="D32" i="10"/>
  <c r="E30" i="10"/>
  <c r="I31" i="1"/>
  <c r="J29" i="1"/>
  <c r="K29" i="1" s="1"/>
  <c r="L29" i="1" s="1"/>
  <c r="M29" i="1" s="1"/>
  <c r="N29" i="1" s="1"/>
  <c r="O29" i="1" s="1"/>
  <c r="P29" i="1" s="1"/>
  <c r="E34" i="1"/>
  <c r="D36" i="1"/>
  <c r="E35" i="1"/>
  <c r="D37" i="1"/>
  <c r="D20" i="2"/>
  <c r="D22" i="17" l="1"/>
  <c r="E21" i="17"/>
  <c r="D34" i="10"/>
  <c r="E34" i="10" s="1"/>
  <c r="E32" i="10"/>
  <c r="D33" i="10"/>
  <c r="E33" i="10" s="1"/>
  <c r="E31" i="10"/>
  <c r="I33" i="1"/>
  <c r="J31" i="1"/>
  <c r="K31" i="1" s="1"/>
  <c r="L31" i="1" s="1"/>
  <c r="M31" i="1" s="1"/>
  <c r="N31" i="1" s="1"/>
  <c r="O31" i="1" s="1"/>
  <c r="P31" i="1" s="1"/>
  <c r="D39" i="1"/>
  <c r="E39" i="1" s="1"/>
  <c r="E37" i="1"/>
  <c r="D38" i="1"/>
  <c r="E36" i="1"/>
  <c r="D21" i="2"/>
  <c r="E21" i="2" s="1"/>
  <c r="E20" i="2"/>
  <c r="J13" i="5"/>
  <c r="J15" i="5" s="1"/>
  <c r="J17" i="5" s="1"/>
  <c r="J19" i="5" s="1"/>
  <c r="J21" i="5" s="1"/>
  <c r="J23" i="5" s="1"/>
  <c r="J25" i="5" s="1"/>
  <c r="J27" i="5" s="1"/>
  <c r="D23" i="17" l="1"/>
  <c r="E22" i="17"/>
  <c r="I35" i="1"/>
  <c r="J33" i="1"/>
  <c r="K33" i="1" s="1"/>
  <c r="L33" i="1" s="1"/>
  <c r="M33" i="1" s="1"/>
  <c r="N33" i="1" s="1"/>
  <c r="O33" i="1" s="1"/>
  <c r="P33" i="1" s="1"/>
  <c r="E38" i="1"/>
  <c r="D40" i="1"/>
  <c r="E40" i="1" s="1"/>
  <c r="E22" i="2"/>
  <c r="D24" i="17" l="1"/>
  <c r="E24" i="17" s="1"/>
  <c r="E23" i="17"/>
  <c r="I37" i="1"/>
  <c r="J35" i="1"/>
  <c r="K35" i="1" s="1"/>
  <c r="L35" i="1" s="1"/>
  <c r="M35" i="1" s="1"/>
  <c r="N35" i="1" s="1"/>
  <c r="O35" i="1" s="1"/>
  <c r="P35" i="1" s="1"/>
  <c r="I39" i="1" l="1"/>
  <c r="J39" i="1" s="1"/>
  <c r="K39" i="1" s="1"/>
  <c r="L39" i="1" s="1"/>
  <c r="M39" i="1" s="1"/>
  <c r="N39" i="1" s="1"/>
  <c r="O39" i="1" s="1"/>
  <c r="P39" i="1" s="1"/>
  <c r="J37" i="1"/>
  <c r="K37" i="1" s="1"/>
  <c r="L37" i="1" s="1"/>
  <c r="M37" i="1" s="1"/>
  <c r="N37" i="1" s="1"/>
  <c r="O37" i="1" s="1"/>
  <c r="P37" i="1" s="1"/>
</calcChain>
</file>

<file path=xl/sharedStrings.xml><?xml version="1.0" encoding="utf-8"?>
<sst xmlns="http://schemas.openxmlformats.org/spreadsheetml/2006/main" count="901" uniqueCount="354">
  <si>
    <t>FEEDER VESSEL</t>
  </si>
  <si>
    <t>VNHPH</t>
  </si>
  <si>
    <t>SGSIN</t>
  </si>
  <si>
    <t>CONNECTING VESSEL</t>
  </si>
  <si>
    <t>VOY CODE</t>
  </si>
  <si>
    <t>VESSEL NAME</t>
  </si>
  <si>
    <t>COM VOY</t>
  </si>
  <si>
    <t>ETD</t>
  </si>
  <si>
    <t>ETA</t>
  </si>
  <si>
    <t>YM INTELLIGENT</t>
  </si>
  <si>
    <t>NLRTM</t>
  </si>
  <si>
    <t>DEHAM</t>
  </si>
  <si>
    <t>GBSOU</t>
  </si>
  <si>
    <t>FRLEH</t>
  </si>
  <si>
    <t>BEANR</t>
  </si>
  <si>
    <t>[SGSIN] : SINGAPORE, Singapore</t>
  </si>
  <si>
    <t>[SAJED] : JEDDAH, Saudi Arabia</t>
  </si>
  <si>
    <t>[NLRTM] : ROTTERDAM, Netherlands</t>
  </si>
  <si>
    <t>[DEHAM] : HAMBURG, Germany</t>
  </si>
  <si>
    <t>[GBSOU] : SOUTHAMPTON, United Kingdom</t>
  </si>
  <si>
    <t>[FRLEH] : LE HAVRE, France</t>
  </si>
  <si>
    <t>TRANSHIPMENT SCHEDULE</t>
  </si>
  <si>
    <t>YANG MING SALES TEAM:</t>
  </si>
  <si>
    <t>Group email: YMHAN@VN.YANGMING.COM</t>
  </si>
  <si>
    <t>TWKHH</t>
  </si>
  <si>
    <t>[BEANR] : ANTWERPEN, Belgium</t>
  </si>
  <si>
    <t>[GBLGP] : LONDON GATEWAY PORT, United Kingdom</t>
  </si>
  <si>
    <t>[TWKHH] : KAOHSIUNG, Taiwan</t>
  </si>
  <si>
    <t>[VNHPH] : HAIPHONG, Vietnam</t>
  </si>
  <si>
    <t>CONTAINER EX HAI PHONG TO EAST EUROPEAN SERVICE 3</t>
  </si>
  <si>
    <t>CONTAINER EX HAI PHONG TO EAST EUROPEAN SERVICE 1</t>
  </si>
  <si>
    <t>FREQ</t>
  </si>
  <si>
    <t>THU</t>
  </si>
  <si>
    <t>MON</t>
  </si>
  <si>
    <t>SUN</t>
  </si>
  <si>
    <t>WED</t>
  </si>
  <si>
    <t>TSE</t>
  </si>
  <si>
    <t>[DEHAM]: HAMBURG, Germany</t>
  </si>
  <si>
    <t>[SGSIN]: SINGAPORE, Singapore</t>
  </si>
  <si>
    <t>[NLRTM]: ROTTERDAM, Netherlands</t>
  </si>
  <si>
    <t>[BEANR]: ANTWERPEN, Belgium</t>
  </si>
  <si>
    <t xml:space="preserve">Mr. Dung - 0904 132 843; Mr.Cuong - 0904 666 220; </t>
  </si>
  <si>
    <t>Mr.Duoc -  0948 823 896; Mr. Thang - 094 908 7377; Mr. Truong - 0966.934.022</t>
  </si>
  <si>
    <t>Tel 024-3 943 5621/22, Fax : 024-3 943 5620</t>
  </si>
  <si>
    <t>YM HEIGHTS</t>
  </si>
  <si>
    <t>SE8</t>
  </si>
  <si>
    <t>BLANK SAILING</t>
  </si>
  <si>
    <t>011W</t>
  </si>
  <si>
    <t xml:space="preserve"> YM INTELLIGENT</t>
  </si>
  <si>
    <t>024W</t>
  </si>
  <si>
    <t>FILIA T</t>
  </si>
  <si>
    <t>TIHAMA</t>
  </si>
  <si>
    <t>FE3007W</t>
  </si>
  <si>
    <t>026W</t>
  </si>
  <si>
    <t xml:space="preserve"> YM HORIZON</t>
  </si>
  <si>
    <t>025W</t>
  </si>
  <si>
    <t xml:space="preserve">012W </t>
  </si>
  <si>
    <t xml:space="preserve"> MOL TREASURE</t>
  </si>
  <si>
    <t>FE2010W</t>
  </si>
  <si>
    <t xml:space="preserve"> YM HEIGHTS</t>
  </si>
  <si>
    <t>SE8014S</t>
  </si>
  <si>
    <t xml:space="preserve"> TAICHUNG</t>
  </si>
  <si>
    <t xml:space="preserve"> YM INCEPTION</t>
  </si>
  <si>
    <t>TSE014A</t>
  </si>
  <si>
    <t>013W</t>
  </si>
  <si>
    <t>FE2014W</t>
  </si>
  <si>
    <t>FE2015W</t>
  </si>
  <si>
    <t>010W</t>
  </si>
  <si>
    <t>TSE002AD</t>
  </si>
  <si>
    <t>045d</t>
  </si>
  <si>
    <t>157D</t>
  </si>
  <si>
    <t>YM HAWK</t>
  </si>
  <si>
    <t>TSE010D</t>
  </si>
  <si>
    <t>156D</t>
  </si>
  <si>
    <t>TSE011D</t>
  </si>
  <si>
    <t>287D</t>
  </si>
  <si>
    <t xml:space="preserve"> YM WELLHEAD</t>
  </si>
  <si>
    <t xml:space="preserve"> YM WHOLESOME</t>
  </si>
  <si>
    <t>FE3015W</t>
  </si>
  <si>
    <t>YM HORIZON</t>
  </si>
  <si>
    <t>333A</t>
  </si>
  <si>
    <t>TSE015A</t>
  </si>
  <si>
    <t>157A</t>
  </si>
  <si>
    <t>TSE016A</t>
  </si>
  <si>
    <t>288A</t>
  </si>
  <si>
    <t>TSE017A</t>
  </si>
  <si>
    <t>274A</t>
  </si>
  <si>
    <t>TSE018A</t>
  </si>
  <si>
    <t>160A</t>
  </si>
  <si>
    <t>TSE019A</t>
  </si>
  <si>
    <t>334A</t>
  </si>
  <si>
    <t>TSE020A</t>
  </si>
  <si>
    <t>158A</t>
  </si>
  <si>
    <t>TSE021A</t>
  </si>
  <si>
    <t>289A</t>
  </si>
  <si>
    <t>TSE022A</t>
  </si>
  <si>
    <t xml:space="preserve"> YM HAWK</t>
  </si>
  <si>
    <t>275A</t>
  </si>
  <si>
    <t>IBN AL ABBAR</t>
  </si>
  <si>
    <t>190S</t>
  </si>
  <si>
    <t>SE8015S</t>
  </si>
  <si>
    <t>SE8016S</t>
  </si>
  <si>
    <t>191S</t>
  </si>
  <si>
    <t>SE8017S</t>
  </si>
  <si>
    <t>SE8018S</t>
  </si>
  <si>
    <t>192S</t>
  </si>
  <si>
    <t>SE8019S</t>
  </si>
  <si>
    <t>027S</t>
  </si>
  <si>
    <t>SE8020S</t>
  </si>
  <si>
    <t>193S</t>
  </si>
  <si>
    <t>SE8021S</t>
  </si>
  <si>
    <t>028S</t>
  </si>
  <si>
    <t>SE8022S</t>
  </si>
  <si>
    <t>194S</t>
  </si>
  <si>
    <t>ONE OLYMPUS</t>
  </si>
  <si>
    <t>FE2013AW</t>
  </si>
  <si>
    <t xml:space="preserve"> AL NEFUD</t>
  </si>
  <si>
    <t>FE2016W</t>
  </si>
  <si>
    <t>FE2017W</t>
  </si>
  <si>
    <t xml:space="preserve"> MOL TRIBUTE</t>
  </si>
  <si>
    <t>FE2018W</t>
  </si>
  <si>
    <t>FE2019W</t>
  </si>
  <si>
    <t xml:space="preserve"> MOL TRIUMPH</t>
  </si>
  <si>
    <t xml:space="preserve"> AL MURAYKH</t>
  </si>
  <si>
    <t>FE2021W</t>
  </si>
  <si>
    <t>AL ZUBARA</t>
  </si>
  <si>
    <t>TSE012D</t>
  </si>
  <si>
    <t>TSE013D</t>
  </si>
  <si>
    <t>TSE014D</t>
  </si>
  <si>
    <t>TSE015D</t>
  </si>
  <si>
    <t>TSE016D</t>
  </si>
  <si>
    <t>TSE017D</t>
  </si>
  <si>
    <t>TSE018D</t>
  </si>
  <si>
    <t>273D</t>
  </si>
  <si>
    <t>YM INCEPTION</t>
  </si>
  <si>
    <t>159D</t>
  </si>
  <si>
    <t>333D</t>
  </si>
  <si>
    <t>288D</t>
  </si>
  <si>
    <t>274D</t>
  </si>
  <si>
    <t>160D</t>
  </si>
  <si>
    <t xml:space="preserve"> UMM QARN</t>
  </si>
  <si>
    <t>FE3016W</t>
  </si>
  <si>
    <t xml:space="preserve"> AL DHAIL</t>
  </si>
  <si>
    <t>FE3017W</t>
  </si>
  <si>
    <t>AL NASRIYAH</t>
  </si>
  <si>
    <t>014W</t>
  </si>
  <si>
    <t>FE3018W</t>
  </si>
  <si>
    <t>FE3019W</t>
  </si>
  <si>
    <t xml:space="preserve"> AL JASRAH</t>
  </si>
  <si>
    <t>015W</t>
  </si>
  <si>
    <t>FE3020W</t>
  </si>
  <si>
    <t>SALAHUDDIN</t>
  </si>
  <si>
    <t>FE3021W</t>
  </si>
  <si>
    <t xml:space="preserve"> AL MURABBA</t>
  </si>
  <si>
    <t>FE3022W</t>
  </si>
  <si>
    <t xml:space="preserve"> SAN LORENZO</t>
  </si>
  <si>
    <t>155s</t>
  </si>
  <si>
    <t>TSE023A</t>
  </si>
  <si>
    <t>SE8023S</t>
  </si>
  <si>
    <t>154S</t>
  </si>
  <si>
    <t>ONE IBIS</t>
  </si>
  <si>
    <t>YM WISDOM</t>
  </si>
  <si>
    <t>BARZAN</t>
  </si>
  <si>
    <t>NYK OCEANUS</t>
  </si>
  <si>
    <t>YM WREATH</t>
  </si>
  <si>
    <t>GBLGP</t>
  </si>
  <si>
    <t>ETB</t>
  </si>
  <si>
    <t>YM INTERACTION</t>
  </si>
  <si>
    <t>PRIDE PACIFIC</t>
  </si>
  <si>
    <t>YM INAUGURATION</t>
  </si>
  <si>
    <t>THIS SAILING SCHEDULE IS JUBJECT TO CHANGE WITHOUT PRIOR NOTICE</t>
  </si>
  <si>
    <t>[GBLGP]: LONDON GATEWAY, United Kingdom</t>
  </si>
  <si>
    <t>NYK ORION</t>
  </si>
  <si>
    <t>ONE HONG KONG</t>
  </si>
  <si>
    <t>ONE ORPHEUS</t>
  </si>
  <si>
    <t>NYK VEGA</t>
  </si>
  <si>
    <t>[FRLEH]: LE HAVRE, Fr</t>
  </si>
  <si>
    <t>ONE TRUST</t>
  </si>
  <si>
    <t>AL MURAYKH</t>
  </si>
  <si>
    <t>ONE TRIUMPH</t>
  </si>
  <si>
    <t>ONE TRIBUTE</t>
  </si>
  <si>
    <t>[GBSOU]: SOUTHAMTOM, United Kingdom</t>
  </si>
  <si>
    <t>KHH</t>
  </si>
  <si>
    <t>HMM HANBADA</t>
  </si>
  <si>
    <t>HMM NURI</t>
  </si>
  <si>
    <t>HMM MIR</t>
  </si>
  <si>
    <t>LINAH</t>
  </si>
  <si>
    <t>EGDAM</t>
  </si>
  <si>
    <t>ESBCN</t>
  </si>
  <si>
    <t>ESVLC</t>
  </si>
  <si>
    <t>ITGOA</t>
  </si>
  <si>
    <t>GRPIR</t>
  </si>
  <si>
    <t>ITSPE</t>
  </si>
  <si>
    <t>FRFOS</t>
  </si>
  <si>
    <t>ILASH</t>
  </si>
  <si>
    <t>TRIST</t>
  </si>
  <si>
    <t>TREYP</t>
  </si>
  <si>
    <t>TRALI</t>
  </si>
  <si>
    <t>TRMER</t>
  </si>
  <si>
    <t>ONE HAMBURG</t>
  </si>
  <si>
    <t>ONE HANOI</t>
  </si>
  <si>
    <t>ONE HONOLULU</t>
  </si>
  <si>
    <t>ONE HAMMERSMITH</t>
  </si>
  <si>
    <t>ONE HANNOVER</t>
  </si>
  <si>
    <t>NYK VENUS</t>
  </si>
  <si>
    <t>ONE MEISHAN</t>
  </si>
  <si>
    <t>ONE MANCHESTER</t>
  </si>
  <si>
    <t>ONE MILANO</t>
  </si>
  <si>
    <t>DEWVN</t>
  </si>
  <si>
    <t>ONE TRUTH</t>
  </si>
  <si>
    <t>ONE MILLAU</t>
  </si>
  <si>
    <t>ZENITH LUMOS</t>
  </si>
  <si>
    <t>AL DHAIL</t>
  </si>
  <si>
    <t>ZEPHYR LUMOS</t>
  </si>
  <si>
    <t>AL MURABBA</t>
  </si>
  <si>
    <t>ZEAL LUMOS</t>
  </si>
  <si>
    <t>AL MASHRAB</t>
  </si>
  <si>
    <t>YM WINDOW</t>
  </si>
  <si>
    <t>YM WONDROUS</t>
  </si>
  <si>
    <t>YM WISH</t>
  </si>
  <si>
    <t>YM WONDERLAND</t>
  </si>
  <si>
    <t>Group email: YMHPH@VN.YANGMING.COM</t>
  </si>
  <si>
    <t xml:space="preserve">Mr. Huy - 0904 276 211; Mr.Toan - 0936 717 988; </t>
  </si>
  <si>
    <t>Mr. Hoang -  0902 284318; Mr. Hung- 0936 726560</t>
  </si>
  <si>
    <t>Tel  84-2253-550 283/85 FAX: 84-2253- 550 286</t>
  </si>
  <si>
    <t xml:space="preserve">SE8330S	</t>
  </si>
  <si>
    <t>TSE330S</t>
  </si>
  <si>
    <t>YM INSTUCTION</t>
  </si>
  <si>
    <t xml:space="preserve">SE8331S	</t>
  </si>
  <si>
    <t>TSE331S</t>
  </si>
  <si>
    <t xml:space="preserve">SE8332S	</t>
  </si>
  <si>
    <t>TSE332S</t>
  </si>
  <si>
    <t xml:space="preserve">SE8333S	</t>
  </si>
  <si>
    <t>TSE333S</t>
  </si>
  <si>
    <t xml:space="preserve">SE8334S	</t>
  </si>
  <si>
    <t>TSE334S</t>
  </si>
  <si>
    <t xml:space="preserve">SE8335S	</t>
  </si>
  <si>
    <t>TSE335S</t>
  </si>
  <si>
    <t xml:space="preserve">SE8336S	</t>
  </si>
  <si>
    <t>TSE336S</t>
  </si>
  <si>
    <t xml:space="preserve">SE8337S	</t>
  </si>
  <si>
    <t>TSE337S</t>
  </si>
  <si>
    <t xml:space="preserve">SE8338S	</t>
  </si>
  <si>
    <t>TSE338S</t>
  </si>
  <si>
    <t xml:space="preserve">SE8339S	</t>
  </si>
  <si>
    <t>TSE339S</t>
  </si>
  <si>
    <t xml:space="preserve">SE8340S	</t>
  </si>
  <si>
    <t>TSE340S</t>
  </si>
  <si>
    <t xml:space="preserve">SE8341S	</t>
  </si>
  <si>
    <t>TSE341S</t>
  </si>
  <si>
    <t xml:space="preserve">SE8342S	</t>
  </si>
  <si>
    <t>TSE342S</t>
  </si>
  <si>
    <t xml:space="preserve">SE8343S	</t>
  </si>
  <si>
    <t>TSE343S</t>
  </si>
  <si>
    <t xml:space="preserve">SE8344S	</t>
  </si>
  <si>
    <t>TSE344S</t>
  </si>
  <si>
    <t xml:space="preserve">FP1317D	</t>
  </si>
  <si>
    <t xml:space="preserve">FP1318D	</t>
  </si>
  <si>
    <t xml:space="preserve">FP1319D	</t>
  </si>
  <si>
    <t xml:space="preserve">FP1320D	</t>
  </si>
  <si>
    <t>FP1321D</t>
  </si>
  <si>
    <t>FP1322D</t>
  </si>
  <si>
    <t>FP1323D</t>
  </si>
  <si>
    <t>FP1324D</t>
  </si>
  <si>
    <t>FP1325D</t>
  </si>
  <si>
    <t>FP1326D</t>
  </si>
  <si>
    <t>FP1327D</t>
  </si>
  <si>
    <t>FP1328D</t>
  </si>
  <si>
    <t>FP1329D</t>
  </si>
  <si>
    <t>FP1330D</t>
  </si>
  <si>
    <t>FP1331D</t>
  </si>
  <si>
    <t>ONE HUMBER</t>
  </si>
  <si>
    <t>-</t>
  </si>
  <si>
    <t>NA</t>
  </si>
  <si>
    <t>YM WHOLESOME</t>
  </si>
  <si>
    <t>FE5333W</t>
  </si>
  <si>
    <t>FE5334W</t>
  </si>
  <si>
    <t>FE5335W</t>
  </si>
  <si>
    <t>FE5336W</t>
  </si>
  <si>
    <t>FE5337W</t>
  </si>
  <si>
    <t>FE5338W</t>
  </si>
  <si>
    <t>FE5339W</t>
  </si>
  <si>
    <t>FE5340W</t>
  </si>
  <si>
    <t>FE5341W</t>
  </si>
  <si>
    <t>FE5342W</t>
  </si>
  <si>
    <t>FE5343W</t>
  </si>
  <si>
    <t>ONE MACKINAC</t>
  </si>
  <si>
    <t>FE2330W</t>
  </si>
  <si>
    <t>FE2331W</t>
  </si>
  <si>
    <t>FE2332W</t>
  </si>
  <si>
    <t>FE2333W</t>
  </si>
  <si>
    <t>FE2334W</t>
  </si>
  <si>
    <t>FE2335W</t>
  </si>
  <si>
    <t>FE2336W</t>
  </si>
  <si>
    <t>FE2337W</t>
  </si>
  <si>
    <t>FE2338W</t>
  </si>
  <si>
    <t>FE2339W</t>
  </si>
  <si>
    <t>FE2340W</t>
  </si>
  <si>
    <t>FE2341W</t>
  </si>
  <si>
    <t>FE2342W</t>
  </si>
  <si>
    <t>YM INSTRUCTION</t>
  </si>
  <si>
    <t>TSE328N</t>
  </si>
  <si>
    <t>TSE329N</t>
  </si>
  <si>
    <t>TSE330N</t>
  </si>
  <si>
    <t>TSE331N</t>
  </si>
  <si>
    <t>TSE332N</t>
  </si>
  <si>
    <t>TSE333N</t>
  </si>
  <si>
    <t>TSE334N</t>
  </si>
  <si>
    <t>TSE335N</t>
  </si>
  <si>
    <t>TSE336N</t>
  </si>
  <si>
    <t>TSE337N</t>
  </si>
  <si>
    <t>TSE338N</t>
  </si>
  <si>
    <t>TSE339N</t>
  </si>
  <si>
    <t>TSE340N</t>
  </si>
  <si>
    <t>TSE341N</t>
  </si>
  <si>
    <t>FE5331W</t>
  </si>
  <si>
    <t>FE5332W</t>
  </si>
  <si>
    <t>FE5344W</t>
  </si>
  <si>
    <t>MANILA EXPRESS</t>
  </si>
  <si>
    <t>ONE TREASURE</t>
  </si>
  <si>
    <t>BERLIN EXPRESS</t>
  </si>
  <si>
    <t>ONE INNOVATION</t>
  </si>
  <si>
    <t>ONE INTEGRITY</t>
  </si>
  <si>
    <t>ONE FRONTIER</t>
  </si>
  <si>
    <t xml:space="preserve">MD1330W	</t>
  </si>
  <si>
    <t>ONE FREEDOM</t>
  </si>
  <si>
    <t>JEBEL ALI</t>
  </si>
  <si>
    <t xml:space="preserve">MD1331W	</t>
  </si>
  <si>
    <t>MD1333W</t>
  </si>
  <si>
    <t>MD1334W</t>
  </si>
  <si>
    <t>MD1335W</t>
  </si>
  <si>
    <t>MD1336W</t>
  </si>
  <si>
    <t>MD1337W</t>
  </si>
  <si>
    <t>MD2330W</t>
  </si>
  <si>
    <t>MD2331W</t>
  </si>
  <si>
    <t>MD2332W</t>
  </si>
  <si>
    <t>MD233W</t>
  </si>
  <si>
    <t>MD234W</t>
  </si>
  <si>
    <t>MD2335W</t>
  </si>
  <si>
    <t>MD2336W</t>
  </si>
  <si>
    <t>MD2337W</t>
  </si>
  <si>
    <t>YM WINNER</t>
  </si>
  <si>
    <t>ANTWERPEN EXPRESS</t>
  </si>
  <si>
    <t>PARIS EXPRESS</t>
  </si>
  <si>
    <t>LEVERKUSEN EXPRESS</t>
  </si>
  <si>
    <t>HONG KONG EXPRESS</t>
  </si>
  <si>
    <t>MD3337W</t>
  </si>
  <si>
    <t>MD3336W</t>
  </si>
  <si>
    <t>MD3335W</t>
  </si>
  <si>
    <t>MD3334W</t>
  </si>
  <si>
    <t>MD3333W</t>
  </si>
  <si>
    <t>MD3332W</t>
  </si>
  <si>
    <t>MD3331W</t>
  </si>
  <si>
    <t>MD3330W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</si>
</sst>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[$-409]d\-mmm;@"/>
  </numFmts>
  <fonts count="36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2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Times New Roman"/>
      <family val="1"/>
    </font>
    <font>
      <b/>
      <sz val="10"/>
      <color indexed="16"/>
      <name val="Calibri"/>
      <family val="2"/>
    </font>
    <font>
      <b/>
      <sz val="12"/>
      <color theme="1"/>
      <name val="Times New Roman"/>
      <family val="1"/>
    </font>
    <font>
      <sz val="12"/>
      <name val="新細明體"/>
      <family val="1"/>
      <charset val="136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0"/>
      <name val="Times New Roman"/>
      <family val="1"/>
    </font>
    <font>
      <sz val="12"/>
      <color rgb="FFFFFFFF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0"/>
      <name val="Times New Roman"/>
      <family val="1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color rgb="FFFFFF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9ECFE"/>
        <bgColor indexed="64"/>
      </patternFill>
    </fill>
    <fill>
      <patternFill patternType="solid">
        <fgColor rgb="FF0577B3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BDBDBD"/>
      </left>
      <right style="medium">
        <color rgb="FFBDBDBD"/>
      </right>
      <top style="medium">
        <color rgb="FFBDBDBD"/>
      </top>
      <bottom style="medium">
        <color rgb="FFBDBDBD"/>
      </bottom>
      <diagonal/>
    </border>
    <border>
      <left style="thin">
        <color rgb="FF000000"/>
      </left>
      <right style="medium">
        <color rgb="FFBDBDBD"/>
      </right>
      <top style="medium">
        <color rgb="FFBDBDBD"/>
      </top>
      <bottom style="medium">
        <color rgb="FFBDBDBD"/>
      </bottom>
      <diagonal/>
    </border>
    <border>
      <left style="medium">
        <color rgb="FFBDBDBD"/>
      </left>
      <right style="medium">
        <color rgb="FFBDBDBD"/>
      </right>
      <top style="medium">
        <color rgb="FFBDBDBD"/>
      </top>
      <bottom style="thin">
        <color rgb="FF000000"/>
      </bottom>
      <diagonal/>
    </border>
    <border>
      <left style="medium">
        <color rgb="FFBDBDBD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BDBDBD"/>
      </right>
      <top style="thin">
        <color rgb="FF000000"/>
      </top>
      <bottom style="thin">
        <color indexed="64"/>
      </bottom>
      <diagonal/>
    </border>
    <border>
      <left style="medium">
        <color rgb="FFBDBDBD"/>
      </left>
      <right/>
      <top style="medium">
        <color rgb="FFBDBDBD"/>
      </top>
      <bottom style="medium">
        <color rgb="FFBDBDBD"/>
      </bottom>
      <diagonal/>
    </border>
    <border>
      <left style="medium">
        <color rgb="FFBDBDBD"/>
      </left>
      <right/>
      <top style="thin">
        <color rgb="FF000000"/>
      </top>
      <bottom style="medium">
        <color rgb="FFBDBDBD"/>
      </bottom>
      <diagonal/>
    </border>
    <border>
      <left style="thin">
        <color rgb="FF000000"/>
      </left>
      <right style="medium">
        <color rgb="FFBDBDBD"/>
      </right>
      <top style="medium">
        <color rgb="FFBDBDBD"/>
      </top>
      <bottom style="thin">
        <color rgb="FF000000"/>
      </bottom>
      <diagonal/>
    </border>
    <border>
      <left style="medium">
        <color rgb="FFBDBDBD"/>
      </left>
      <right style="thin">
        <color indexed="64"/>
      </right>
      <top style="thin">
        <color indexed="64"/>
      </top>
      <bottom/>
      <diagonal/>
    </border>
    <border>
      <left style="medium">
        <color rgb="FFBDBDBD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2" fillId="0" borderId="0"/>
    <xf numFmtId="0" fontId="13" fillId="0" borderId="0"/>
    <xf numFmtId="0" fontId="8" fillId="0" borderId="0">
      <alignment vertical="center"/>
    </xf>
    <xf numFmtId="165" fontId="13" fillId="0" borderId="0"/>
    <xf numFmtId="0" fontId="23" fillId="0" borderId="0" applyNumberFormat="0" applyFill="0" applyBorder="0" applyAlignment="0" applyProtection="0"/>
    <xf numFmtId="0" fontId="13" fillId="0" borderId="0"/>
  </cellStyleXfs>
  <cellXfs count="160">
    <xf numFmtId="0" fontId="0" fillId="0" borderId="0" xfId="0"/>
    <xf numFmtId="0" fontId="10" fillId="0" borderId="0" xfId="1" applyFont="1">
      <alignment vertical="center"/>
    </xf>
    <xf numFmtId="0" fontId="10" fillId="0" borderId="0" xfId="5" applyFont="1">
      <alignment vertical="center"/>
    </xf>
    <xf numFmtId="0" fontId="10" fillId="9" borderId="0" xfId="4" applyFont="1" applyFill="1">
      <alignment vertical="center"/>
    </xf>
    <xf numFmtId="0" fontId="10" fillId="9" borderId="0" xfId="5" applyFont="1" applyFill="1">
      <alignment vertical="center"/>
    </xf>
    <xf numFmtId="0" fontId="10" fillId="0" borderId="0" xfId="4" applyFont="1">
      <alignment vertical="center"/>
    </xf>
    <xf numFmtId="0" fontId="5" fillId="0" borderId="0" xfId="0" applyFont="1"/>
    <xf numFmtId="0" fontId="11" fillId="0" borderId="0" xfId="0" applyFont="1"/>
    <xf numFmtId="0" fontId="6" fillId="2" borderId="0" xfId="0" applyFont="1" applyFill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/>
    <xf numFmtId="0" fontId="7" fillId="2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4" fillId="9" borderId="0" xfId="0" applyFont="1" applyFill="1"/>
    <xf numFmtId="0" fontId="0" fillId="9" borderId="0" xfId="0" applyFill="1"/>
    <xf numFmtId="0" fontId="7" fillId="9" borderId="0" xfId="0" applyFont="1" applyFill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16" fontId="19" fillId="0" borderId="1" xfId="0" applyNumberFormat="1" applyFont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16" fontId="19" fillId="7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5" fillId="5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3" fillId="7" borderId="1" xfId="13" applyFill="1" applyBorder="1"/>
    <xf numFmtId="0" fontId="22" fillId="7" borderId="1" xfId="0" applyFont="1" applyFill="1" applyBorder="1"/>
    <xf numFmtId="0" fontId="24" fillId="0" borderId="1" xfId="0" applyFont="1" applyBorder="1" applyAlignment="1">
      <alignment vertical="center"/>
    </xf>
    <xf numFmtId="0" fontId="23" fillId="11" borderId="1" xfId="13" applyFill="1" applyBorder="1" applyAlignment="1">
      <alignment vertical="center" wrapText="1"/>
    </xf>
    <xf numFmtId="0" fontId="22" fillId="0" borderId="1" xfId="0" applyFont="1" applyBorder="1"/>
    <xf numFmtId="0" fontId="23" fillId="7" borderId="1" xfId="13" applyFill="1" applyBorder="1" applyAlignment="1">
      <alignment vertical="center" wrapText="1"/>
    </xf>
    <xf numFmtId="0" fontId="23" fillId="12" borderId="1" xfId="13" applyFill="1" applyBorder="1" applyAlignment="1">
      <alignment vertical="center" wrapText="1"/>
    </xf>
    <xf numFmtId="0" fontId="22" fillId="12" borderId="1" xfId="0" applyFont="1" applyFill="1" applyBorder="1" applyAlignment="1">
      <alignment vertical="center" wrapText="1"/>
    </xf>
    <xf numFmtId="0" fontId="24" fillId="11" borderId="1" xfId="0" applyFont="1" applyFill="1" applyBorder="1" applyAlignment="1">
      <alignment vertical="center" wrapText="1"/>
    </xf>
    <xf numFmtId="2" fontId="19" fillId="0" borderId="0" xfId="0" applyNumberFormat="1" applyFont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16" fontId="19" fillId="0" borderId="2" xfId="0" applyNumberFormat="1" applyFont="1" applyBorder="1" applyAlignment="1">
      <alignment vertical="center"/>
    </xf>
    <xf numFmtId="16" fontId="19" fillId="0" borderId="3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4" fillId="11" borderId="2" xfId="0" applyFont="1" applyFill="1" applyBorder="1" applyAlignment="1">
      <alignment vertical="center" wrapText="1"/>
    </xf>
    <xf numFmtId="0" fontId="23" fillId="11" borderId="2" xfId="13" applyFill="1" applyBorder="1" applyAlignment="1">
      <alignment vertical="center" wrapText="1"/>
    </xf>
    <xf numFmtId="0" fontId="22" fillId="0" borderId="2" xfId="0" applyFont="1" applyBorder="1"/>
    <xf numFmtId="0" fontId="16" fillId="0" borderId="1" xfId="0" applyFont="1" applyBorder="1"/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16" fontId="0" fillId="0" borderId="0" xfId="0" applyNumberFormat="1"/>
    <xf numFmtId="0" fontId="22" fillId="12" borderId="15" xfId="0" applyFont="1" applyFill="1" applyBorder="1" applyAlignment="1">
      <alignment vertical="center" wrapText="1"/>
    </xf>
    <xf numFmtId="164" fontId="26" fillId="4" borderId="1" xfId="0" applyNumberFormat="1" applyFont="1" applyFill="1" applyBorder="1" applyAlignment="1">
      <alignment horizontal="center" vertical="center"/>
    </xf>
    <xf numFmtId="0" fontId="22" fillId="12" borderId="15" xfId="0" applyFont="1" applyFill="1" applyBorder="1" applyAlignment="1">
      <alignment vertical="center"/>
    </xf>
    <xf numFmtId="0" fontId="22" fillId="11" borderId="15" xfId="0" applyFont="1" applyFill="1" applyBorder="1" applyAlignment="1">
      <alignment vertical="center"/>
    </xf>
    <xf numFmtId="16" fontId="22" fillId="11" borderId="15" xfId="0" applyNumberFormat="1" applyFont="1" applyFill="1" applyBorder="1" applyAlignment="1">
      <alignment horizontal="center" vertical="center"/>
    </xf>
    <xf numFmtId="16" fontId="22" fillId="12" borderId="15" xfId="0" applyNumberFormat="1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0" fontId="23" fillId="11" borderId="16" xfId="13" applyFill="1" applyBorder="1" applyAlignment="1">
      <alignment vertical="center"/>
    </xf>
    <xf numFmtId="0" fontId="23" fillId="11" borderId="15" xfId="13" applyFill="1" applyBorder="1" applyAlignment="1">
      <alignment vertical="center"/>
    </xf>
    <xf numFmtId="0" fontId="23" fillId="12" borderId="16" xfId="13" applyFill="1" applyBorder="1" applyAlignment="1">
      <alignment vertical="center"/>
    </xf>
    <xf numFmtId="0" fontId="23" fillId="12" borderId="15" xfId="13" applyFill="1" applyBorder="1" applyAlignment="1">
      <alignment vertical="center"/>
    </xf>
    <xf numFmtId="0" fontId="23" fillId="11" borderId="1" xfId="13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16" fontId="32" fillId="11" borderId="1" xfId="0" applyNumberFormat="1" applyFont="1" applyFill="1" applyBorder="1" applyAlignment="1">
      <alignment horizontal="center" vertical="center"/>
    </xf>
    <xf numFmtId="16" fontId="22" fillId="12" borderId="20" xfId="0" applyNumberFormat="1" applyFont="1" applyFill="1" applyBorder="1" applyAlignment="1">
      <alignment horizontal="center" vertical="center"/>
    </xf>
    <xf numFmtId="0" fontId="23" fillId="14" borderId="1" xfId="13" applyFill="1" applyBorder="1" applyAlignment="1">
      <alignment horizontal="center" vertical="center"/>
    </xf>
    <xf numFmtId="0" fontId="22" fillId="12" borderId="17" xfId="0" applyFont="1" applyFill="1" applyBorder="1" applyAlignment="1">
      <alignment vertical="center"/>
    </xf>
    <xf numFmtId="0" fontId="34" fillId="12" borderId="15" xfId="0" applyFont="1" applyFill="1" applyBorder="1" applyAlignment="1">
      <alignment vertical="center"/>
    </xf>
    <xf numFmtId="16" fontId="34" fillId="12" borderId="15" xfId="0" applyNumberFormat="1" applyFont="1" applyFill="1" applyBorder="1" applyAlignment="1">
      <alignment horizontal="center" vertical="center"/>
    </xf>
    <xf numFmtId="0" fontId="34" fillId="11" borderId="15" xfId="0" applyFont="1" applyFill="1" applyBorder="1" applyAlignment="1">
      <alignment vertical="center"/>
    </xf>
    <xf numFmtId="16" fontId="34" fillId="11" borderId="15" xfId="0" applyNumberFormat="1" applyFont="1" applyFill="1" applyBorder="1" applyAlignment="1">
      <alignment horizontal="center" vertical="center"/>
    </xf>
    <xf numFmtId="0" fontId="23" fillId="11" borderId="22" xfId="13" applyFill="1" applyBorder="1" applyAlignment="1">
      <alignment vertical="center"/>
    </xf>
    <xf numFmtId="0" fontId="23" fillId="11" borderId="17" xfId="13" applyFill="1" applyBorder="1" applyAlignment="1">
      <alignment vertical="center"/>
    </xf>
    <xf numFmtId="0" fontId="34" fillId="11" borderId="17" xfId="0" applyFont="1" applyFill="1" applyBorder="1" applyAlignment="1">
      <alignment vertical="center"/>
    </xf>
    <xf numFmtId="16" fontId="34" fillId="11" borderId="17" xfId="0" applyNumberFormat="1" applyFont="1" applyFill="1" applyBorder="1" applyAlignment="1">
      <alignment horizontal="center" vertical="center"/>
    </xf>
    <xf numFmtId="0" fontId="27" fillId="13" borderId="18" xfId="0" applyFont="1" applyFill="1" applyBorder="1" applyAlignment="1">
      <alignment horizontal="center" vertical="center" wrapText="1"/>
    </xf>
    <xf numFmtId="0" fontId="31" fillId="13" borderId="18" xfId="0" applyFont="1" applyFill="1" applyBorder="1" applyAlignment="1">
      <alignment horizontal="center" vertical="center" wrapText="1"/>
    </xf>
    <xf numFmtId="0" fontId="31" fillId="13" borderId="19" xfId="0" applyFont="1" applyFill="1" applyBorder="1" applyAlignment="1">
      <alignment horizontal="center" vertical="center" wrapText="1"/>
    </xf>
    <xf numFmtId="0" fontId="35" fillId="13" borderId="21" xfId="0" applyFont="1" applyFill="1" applyBorder="1" applyAlignment="1">
      <alignment horizontal="center" vertical="center" wrapText="1"/>
    </xf>
    <xf numFmtId="0" fontId="22" fillId="0" borderId="0" xfId="0" applyFont="1"/>
    <xf numFmtId="0" fontId="23" fillId="11" borderId="1" xfId="13" applyFill="1" applyBorder="1" applyAlignment="1">
      <alignment vertical="center"/>
    </xf>
    <xf numFmtId="16" fontId="22" fillId="11" borderId="2" xfId="0" applyNumberFormat="1" applyFont="1" applyFill="1" applyBorder="1" applyAlignment="1">
      <alignment horizontal="center" vertical="center"/>
    </xf>
    <xf numFmtId="16" fontId="22" fillId="11" borderId="3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23" fillId="11" borderId="2" xfId="13" applyFill="1" applyBorder="1" applyAlignment="1" applyProtection="1">
      <alignment horizontal="center" vertical="center"/>
    </xf>
    <xf numFmtId="0" fontId="23" fillId="11" borderId="3" xfId="13" applyFill="1" applyBorder="1" applyAlignment="1" applyProtection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3" fillId="11" borderId="1" xfId="13" applyFill="1" applyBorder="1" applyAlignment="1" applyProtection="1">
      <alignment horizontal="center" vertical="center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7" fillId="13" borderId="18" xfId="0" applyFont="1" applyFill="1" applyBorder="1" applyAlignment="1">
      <alignment horizontal="center" vertical="center" wrapText="1"/>
    </xf>
    <xf numFmtId="0" fontId="27" fillId="13" borderId="19" xfId="0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16" fontId="19" fillId="0" borderId="2" xfId="0" applyNumberFormat="1" applyFont="1" applyBorder="1" applyAlignment="1">
      <alignment horizontal="center" vertical="center"/>
    </xf>
    <xf numFmtId="16" fontId="19" fillId="0" borderId="3" xfId="0" applyNumberFormat="1" applyFont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16" fontId="19" fillId="0" borderId="1" xfId="0" applyNumberFormat="1" applyFont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/>
    </xf>
    <xf numFmtId="164" fontId="15" fillId="4" borderId="6" xfId="0" applyNumberFormat="1" applyFont="1" applyFill="1" applyBorder="1" applyAlignment="1">
      <alignment horizontal="center" vertical="center"/>
    </xf>
    <xf numFmtId="164" fontId="15" fillId="4" borderId="7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16" fontId="29" fillId="11" borderId="1" xfId="0" applyNumberFormat="1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8" fillId="11" borderId="2" xfId="13" applyFont="1" applyFill="1" applyBorder="1" applyAlignment="1">
      <alignment horizontal="center" vertical="center" wrapText="1"/>
    </xf>
    <xf numFmtId="0" fontId="28" fillId="11" borderId="3" xfId="13" applyFont="1" applyFill="1" applyBorder="1" applyAlignment="1">
      <alignment horizontal="center" vertical="center" wrapText="1"/>
    </xf>
    <xf numFmtId="16" fontId="22" fillId="11" borderId="1" xfId="0" applyNumberFormat="1" applyFont="1" applyFill="1" applyBorder="1" applyAlignment="1">
      <alignment horizontal="center" vertical="center"/>
    </xf>
    <xf numFmtId="0" fontId="33" fillId="14" borderId="2" xfId="13" applyFont="1" applyFill="1" applyBorder="1" applyAlignment="1">
      <alignment horizontal="center" vertical="center"/>
    </xf>
    <xf numFmtId="0" fontId="33" fillId="14" borderId="3" xfId="13" applyFont="1" applyFill="1" applyBorder="1" applyAlignment="1">
      <alignment horizontal="center" vertical="center"/>
    </xf>
    <xf numFmtId="0" fontId="23" fillId="11" borderId="12" xfId="13" applyFill="1" applyBorder="1" applyAlignment="1">
      <alignment horizontal="center" vertical="center"/>
    </xf>
    <xf numFmtId="0" fontId="23" fillId="11" borderId="13" xfId="13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23" fillId="11" borderId="14" xfId="13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3" fillId="11" borderId="2" xfId="13" applyFill="1" applyBorder="1" applyAlignment="1">
      <alignment horizontal="center" vertical="center"/>
    </xf>
    <xf numFmtId="0" fontId="23" fillId="11" borderId="3" xfId="13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16" fontId="34" fillId="11" borderId="1" xfId="0" applyNumberFormat="1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</cellXfs>
  <cellStyles count="15">
    <cellStyle name="Hyperlink" xfId="13" builtinId="8"/>
    <cellStyle name="Normal" xfId="0" builtinId="0"/>
    <cellStyle name="Normal 2" xfId="1" xr:uid="{00000000-0005-0000-0000-000002000000}"/>
    <cellStyle name="Normal 2 10" xfId="14" xr:uid="{50FD6113-36D1-4C32-9BC3-283BEB172213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7" xfId="7" xr:uid="{00000000-0005-0000-0000-000006000000}"/>
    <cellStyle name="Normal 8" xfId="11" xr:uid="{00000000-0005-0000-0000-000007000000}"/>
    <cellStyle name="Normal 9" xfId="12" xr:uid="{00000000-0005-0000-0000-000008000000}"/>
    <cellStyle name="Standard 2" xfId="10" xr:uid="{00000000-0005-0000-0000-000009000000}"/>
    <cellStyle name="一般 2" xfId="8" xr:uid="{00000000-0005-0000-0000-00000A000000}"/>
    <cellStyle name="一般 2 2" xfId="9" xr:uid="{00000000-0005-0000-0000-00000B000000}"/>
    <cellStyle name="一般 3" xfId="3" xr:uid="{00000000-0005-0000-0000-00000C000000}"/>
    <cellStyle name="一般_TPS-TT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3</xdr:col>
      <xdr:colOff>433598</xdr:colOff>
      <xdr:row>2</xdr:row>
      <xdr:rowOff>7830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84211" cy="56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4</xdr:col>
      <xdr:colOff>93499</xdr:colOff>
      <xdr:row>2</xdr:row>
      <xdr:rowOff>49852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201580" cy="56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111332</xdr:colOff>
      <xdr:row>0</xdr:row>
      <xdr:rowOff>111786</xdr:rowOff>
    </xdr:from>
    <xdr:to>
      <xdr:col>3</xdr:col>
      <xdr:colOff>229450</xdr:colOff>
      <xdr:row>3</xdr:row>
      <xdr:rowOff>37977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332" y="111786"/>
          <a:ext cx="3215952" cy="605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2</xdr:col>
      <xdr:colOff>330055</xdr:colOff>
      <xdr:row>2</xdr:row>
      <xdr:rowOff>61058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279685" cy="565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2</xdr:col>
      <xdr:colOff>969799</xdr:colOff>
      <xdr:row>2</xdr:row>
      <xdr:rowOff>274530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92055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3</xdr:col>
      <xdr:colOff>519323</xdr:colOff>
      <xdr:row>2</xdr:row>
      <xdr:rowOff>274530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AC8A541-7CFA-4CE7-82C1-A365A012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79729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2</xdr:col>
      <xdr:colOff>141685</xdr:colOff>
      <xdr:row>3</xdr:row>
      <xdr:rowOff>84030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1ACF856D-4363-4583-9E14-12C26845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79729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3</xdr:col>
      <xdr:colOff>117592</xdr:colOff>
      <xdr:row>3</xdr:row>
      <xdr:rowOff>84030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64A3EA1-D5B4-4E6A-BC55-F68D83DF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79729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97693</xdr:rowOff>
    </xdr:from>
    <xdr:to>
      <xdr:col>4</xdr:col>
      <xdr:colOff>405023</xdr:colOff>
      <xdr:row>3</xdr:row>
      <xdr:rowOff>84030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3EA28E9-D921-4A64-8C95-F6A9D45C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69" y="97693"/>
          <a:ext cx="3179729" cy="55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yangming.com/e-service/Vessel_Tracking/vessel_tracking_detail.aspx?vessel=YHRZ&amp;func=current" TargetMode="External"/><Relationship Id="rId18" Type="http://schemas.openxmlformats.org/officeDocument/2006/relationships/hyperlink" Target="http://www.yangming.com/e-service/Vessel_Tracking/vessel_tracking_detail.aspx?vessel=YHTS&amp;func=current" TargetMode="External"/><Relationship Id="rId26" Type="http://schemas.openxmlformats.org/officeDocument/2006/relationships/hyperlink" Target="http://www.yangming.com/e-service/Vessel_Tracking/vessel_tracking_detail.aspx?vessel=YHTS&amp;func=current" TargetMode="External"/><Relationship Id="rId39" Type="http://schemas.openxmlformats.org/officeDocument/2006/relationships/hyperlink" Target="http://www.yangming.com/e-service/Vessel_Tracking/vessel_tracking_detail.aspx?vessel=NVRG&amp;func=current" TargetMode="External"/><Relationship Id="rId21" Type="http://schemas.openxmlformats.org/officeDocument/2006/relationships/hyperlink" Target="http://www.yangming.com/e-service/Vessel_Tracking/vessel_tracking_detail.aspx?vessel=YHRZ&amp;func=current" TargetMode="External"/><Relationship Id="rId34" Type="http://schemas.openxmlformats.org/officeDocument/2006/relationships/hyperlink" Target="http://www.yangming.com/e-service/Vessel_Tracking/vessel_tracking_detail.aspx?vessel=NVGA&amp;func=current" TargetMode="External"/><Relationship Id="rId42" Type="http://schemas.openxmlformats.org/officeDocument/2006/relationships/hyperlink" Target="http://www.yangming.com/e-service/Vessel_Tracking/vessel_tracking_detail.aspx?vessel=OHNI&amp;func=current" TargetMode="External"/><Relationship Id="rId47" Type="http://schemas.openxmlformats.org/officeDocument/2006/relationships/hyperlink" Target="http://www.yangming.com/e-service/Vessel_Tracking/vessel_tracking_detail.aspx?vessel=ORPE&amp;func=current" TargetMode="External"/><Relationship Id="rId7" Type="http://schemas.openxmlformats.org/officeDocument/2006/relationships/hyperlink" Target="http://www.yangming.com/e-service/Vessel_Tracking/vessel_tracking_detail.aspx?vessel=PPCF&amp;func=current" TargetMode="External"/><Relationship Id="rId2" Type="http://schemas.openxmlformats.org/officeDocument/2006/relationships/hyperlink" Target="http://www.yangming.com/e-service/Vessel_Tracking/vessel_tracking_detail.aspx?vessel=ORPE&amp;func=current" TargetMode="External"/><Relationship Id="rId16" Type="http://schemas.openxmlformats.org/officeDocument/2006/relationships/hyperlink" Target="http://www.yangming.com/e-service/Vessel_Tracking/vessel_tracking_detail.aspx?vessel=YHTS&amp;func=current" TargetMode="External"/><Relationship Id="rId29" Type="http://schemas.openxmlformats.org/officeDocument/2006/relationships/hyperlink" Target="http://www.yangming.com/e-service/Vessel_Tracking/vessel_tracking_detail.aspx?vessel=YHRZ&amp;func=current" TargetMode="External"/><Relationship Id="rId11" Type="http://schemas.openxmlformats.org/officeDocument/2006/relationships/hyperlink" Target="http://www.yangming.com/e-service/Vessel_Tracking/vessel_tracking_detail.aspx?vessel=YING&amp;func=current" TargetMode="External"/><Relationship Id="rId24" Type="http://schemas.openxmlformats.org/officeDocument/2006/relationships/hyperlink" Target="http://www.yangming.com/e-service/Vessel_Tracking/vessel_tracking_detail.aspx?vessel=YHTS&amp;func=current" TargetMode="External"/><Relationship Id="rId32" Type="http://schemas.openxmlformats.org/officeDocument/2006/relationships/hyperlink" Target="http://www.yangming.com/e-service/Vessel_Tracking/vessel_tracking_detail.aspx?vessel=PPCF&amp;func=current" TargetMode="External"/><Relationship Id="rId37" Type="http://schemas.openxmlformats.org/officeDocument/2006/relationships/hyperlink" Target="http://www.yangming.com/e-service/Vessel_Tracking/vessel_tracking_detail.aspx?vessel=NRIN&amp;func=current" TargetMode="External"/><Relationship Id="rId40" Type="http://schemas.openxmlformats.org/officeDocument/2006/relationships/hyperlink" Target="http://www.yangming.com/e-service/Vessel_Tracking/vessel_tracking_detail.aspx?vessel=OHSM&amp;func=current" TargetMode="External"/><Relationship Id="rId45" Type="http://schemas.openxmlformats.org/officeDocument/2006/relationships/hyperlink" Target="http://www.yangming.com/e-service/Vessel_Tracking/vessel_tracking_detail.aspx?vessel=NVGA&amp;func=current" TargetMode="External"/><Relationship Id="rId5" Type="http://schemas.openxmlformats.org/officeDocument/2006/relationships/hyperlink" Target="http://www.yangming.com/e-service/Vessel_Tracking/vessel_tracking_detail.aspx?vessel=YHRZ&amp;func=current" TargetMode="External"/><Relationship Id="rId15" Type="http://schemas.openxmlformats.org/officeDocument/2006/relationships/hyperlink" Target="http://www.yangming.com/e-service/Vessel_Tracking/vessel_tracking_detail.aspx?vessel=PPCF&amp;func=current" TargetMode="External"/><Relationship Id="rId23" Type="http://schemas.openxmlformats.org/officeDocument/2006/relationships/hyperlink" Target="http://www.yangming.com/e-service/Vessel_Tracking/vessel_tracking_detail.aspx?vessel=PPCF&amp;func=current" TargetMode="External"/><Relationship Id="rId28" Type="http://schemas.openxmlformats.org/officeDocument/2006/relationships/hyperlink" Target="http://www.yangming.com/e-service/Vessel_Tracking/vessel_tracking_detail.aspx?vessel=YINT&amp;func=current" TargetMode="External"/><Relationship Id="rId36" Type="http://schemas.openxmlformats.org/officeDocument/2006/relationships/hyperlink" Target="http://www.yangming.com/e-service/Vessel_Tracking/vessel_tracking_detail.aspx?vessel=OLPS&amp;func=current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://www.yangming.com/e-service/Vessel_Tracking/vessel_tracking_detail.aspx?vessel=YHTS&amp;func=current" TargetMode="External"/><Relationship Id="rId19" Type="http://schemas.openxmlformats.org/officeDocument/2006/relationships/hyperlink" Target="http://www.yangming.com/e-service/Vessel_Tracking/vessel_tracking_detail.aspx?vessel=YING&amp;func=current" TargetMode="External"/><Relationship Id="rId31" Type="http://schemas.openxmlformats.org/officeDocument/2006/relationships/hyperlink" Target="http://www.yangming.com/e-service/Vessel_Tracking/vessel_tracking_detail.aspx?vessel=YHTS&amp;func=current" TargetMode="External"/><Relationship Id="rId44" Type="http://schemas.openxmlformats.org/officeDocument/2006/relationships/hyperlink" Target="http://www.yangming.com/e-service/Vessel_Tracking/vessel_tracking_detail.aspx?vessel=OHBG&amp;func=current" TargetMode="External"/><Relationship Id="rId4" Type="http://schemas.openxmlformats.org/officeDocument/2006/relationships/hyperlink" Target="http://www.yangming.com/e-service/Vessel_Tracking/vessel_tracking_detail.aspx?vessel=YINT&amp;func=current" TargetMode="External"/><Relationship Id="rId9" Type="http://schemas.openxmlformats.org/officeDocument/2006/relationships/hyperlink" Target="http://www.yangming.com/e-service/Vessel_Tracking/vessel_tracking_detail.aspx?vessel=PPCF&amp;func=current" TargetMode="External"/><Relationship Id="rId14" Type="http://schemas.openxmlformats.org/officeDocument/2006/relationships/hyperlink" Target="http://www.yangming.com/e-service/Vessel_Tracking/vessel_tracking_detail.aspx?vessel=YITA&amp;func=current" TargetMode="External"/><Relationship Id="rId22" Type="http://schemas.openxmlformats.org/officeDocument/2006/relationships/hyperlink" Target="http://www.yangming.com/e-service/Vessel_Tracking/vessel_tracking_detail.aspx?vessel=YITA&amp;func=current" TargetMode="External"/><Relationship Id="rId27" Type="http://schemas.openxmlformats.org/officeDocument/2006/relationships/hyperlink" Target="http://www.yangming.com/e-service/Vessel_Tracking/vessel_tracking_detail.aspx?vessel=YING&amp;func=current" TargetMode="External"/><Relationship Id="rId30" Type="http://schemas.openxmlformats.org/officeDocument/2006/relationships/hyperlink" Target="http://www.yangming.com/e-service/Vessel_Tracking/vessel_tracking_detail.aspx?vessel=PPCF&amp;func=current" TargetMode="External"/><Relationship Id="rId35" Type="http://schemas.openxmlformats.org/officeDocument/2006/relationships/hyperlink" Target="http://www.yangming.com/e-service/Vessel_Tracking/vessel_tracking_detail.aspx?vessel=NVNS&amp;func=current" TargetMode="External"/><Relationship Id="rId43" Type="http://schemas.openxmlformats.org/officeDocument/2006/relationships/hyperlink" Target="http://www.yangming.com/e-service/Vessel_Tracking/vessel_tracking_detail.aspx?vessel=OHBG&amp;func=current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yangming.com/e-service/Vessel_Tracking/vessel_tracking_detail.aspx?vessel=YHTS&amp;func=current" TargetMode="External"/><Relationship Id="rId3" Type="http://schemas.openxmlformats.org/officeDocument/2006/relationships/hyperlink" Target="http://www.yangming.com/e-service/Vessel_Tracking/vessel_tracking_detail.aspx?vessel=YING&amp;func=current" TargetMode="External"/><Relationship Id="rId12" Type="http://schemas.openxmlformats.org/officeDocument/2006/relationships/hyperlink" Target="http://www.yangming.com/e-service/Vessel_Tracking/vessel_tracking_detail.aspx?vessel=YINT&amp;func=current" TargetMode="External"/><Relationship Id="rId17" Type="http://schemas.openxmlformats.org/officeDocument/2006/relationships/hyperlink" Target="http://www.yangming.com/e-service/Vessel_Tracking/vessel_tracking_detail.aspx?vessel=PPCF&amp;func=current" TargetMode="External"/><Relationship Id="rId25" Type="http://schemas.openxmlformats.org/officeDocument/2006/relationships/hyperlink" Target="http://www.yangming.com/e-service/Vessel_Tracking/vessel_tracking_detail.aspx?vessel=PPCF&amp;func=current" TargetMode="External"/><Relationship Id="rId33" Type="http://schemas.openxmlformats.org/officeDocument/2006/relationships/hyperlink" Target="http://www.yangming.com/e-service/Vessel_Tracking/vessel_tracking_detail.aspx?vessel=NVGA&amp;func=current" TargetMode="External"/><Relationship Id="rId38" Type="http://schemas.openxmlformats.org/officeDocument/2006/relationships/hyperlink" Target="http://www.yangming.com/e-service/Vessel_Tracking/vessel_tracking_detail.aspx?vessel=OHNB&amp;func=current" TargetMode="External"/><Relationship Id="rId46" Type="http://schemas.openxmlformats.org/officeDocument/2006/relationships/hyperlink" Target="http://www.yangming.com/e-service/Vessel_Tracking/vessel_tracking_detail.aspx?vessel=NVGA&amp;func=current" TargetMode="External"/><Relationship Id="rId20" Type="http://schemas.openxmlformats.org/officeDocument/2006/relationships/hyperlink" Target="http://www.yangming.com/e-service/Vessel_Tracking/vessel_tracking_detail.aspx?vessel=YINT&amp;func=current" TargetMode="External"/><Relationship Id="rId41" Type="http://schemas.openxmlformats.org/officeDocument/2006/relationships/hyperlink" Target="http://www.yangming.com/e-service/Vessel_Tracking/vessel_tracking_detail.aspx?vessel=OHNL&amp;func=current" TargetMode="External"/><Relationship Id="rId1" Type="http://schemas.openxmlformats.org/officeDocument/2006/relationships/hyperlink" Target="http://www.yangming.com/e-service/Vessel_Tracking/vessel_tracking_detail.aspx?vessel=OHNG&amp;func=current" TargetMode="External"/><Relationship Id="rId6" Type="http://schemas.openxmlformats.org/officeDocument/2006/relationships/hyperlink" Target="http://www.yangming.com/e-service/Vessel_Tracking/vessel_tracking_detail.aspx?vessel=YITA&amp;func=curren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HKNG&amp;func=current" TargetMode="External"/><Relationship Id="rId3" Type="http://schemas.openxmlformats.org/officeDocument/2006/relationships/hyperlink" Target="http://www.yangming.com/e-service/Vessel_Tracking/vessel_tracking_detail.aspx?vessel=YHMN&amp;func=current" TargetMode="External"/><Relationship Id="rId7" Type="http://schemas.openxmlformats.org/officeDocument/2006/relationships/hyperlink" Target="http://www.yangming.com/e-service/Vessel_Tracking/vessel_tracking_detail.aspx?vessel=FLAT&amp;func=current" TargetMode="External"/><Relationship Id="rId2" Type="http://schemas.openxmlformats.org/officeDocument/2006/relationships/hyperlink" Target="http://www.yangming.com/e-service/Vessel_Tracking/vessel_tracking_detail.aspx?vessel=YHTS&amp;func=current" TargetMode="External"/><Relationship Id="rId1" Type="http://schemas.openxmlformats.org/officeDocument/2006/relationships/hyperlink" Target="http://www.yangming.com/e-service/Vessel_Tracking/vessel_tracking_detail.aspx?vessel=YITL&amp;func=current" TargetMode="External"/><Relationship Id="rId6" Type="http://schemas.openxmlformats.org/officeDocument/2006/relationships/hyperlink" Target="http://www.yangming.com/e-service/Vessel_Tracking/vessel_tracking_detail.aspx?vessel=HKNG&amp;func=current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yangming.com/e-service/Vessel_Tracking/vessel_tracking_detail.aspx?vessel=YITL&amp;func=current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yangming.com/e-service/Vessel_Tracking/vessel_tracking_detail.aspx?vessel=YIRM&amp;func=current" TargetMode="External"/><Relationship Id="rId9" Type="http://schemas.openxmlformats.org/officeDocument/2006/relationships/hyperlink" Target="http://www.yangming.com/e-service/Vessel_Tracking/vessel_tracking_detail.aspx?vessel=FLAT&amp;func=curre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angming.com/e-service/schedule/LongtermScheduleDetail.aspx?ftype=A&amp;voyage=TSE320S&amp;svc=TSE&amp;dtn=S" TargetMode="External"/><Relationship Id="rId18" Type="http://schemas.openxmlformats.org/officeDocument/2006/relationships/hyperlink" Target="http://www.yangming.com/e-service/Vessel_Tracking/vessel_tracking_detail.aspx?vessel=YING&amp;func=current" TargetMode="External"/><Relationship Id="rId26" Type="http://schemas.openxmlformats.org/officeDocument/2006/relationships/hyperlink" Target="http://www.yangming.com/e-service/Vessel_Tracking/vessel_tracking_detail.aspx?vessel=YHTS&amp;func=current" TargetMode="External"/><Relationship Id="rId39" Type="http://schemas.openxmlformats.org/officeDocument/2006/relationships/hyperlink" Target="https://www.yangming.com/e-service/schedule/LongtermScheduleDetail.aspx?ftype=A&amp;voyage=SE8324S&amp;svc=SE8&amp;dtn=S" TargetMode="External"/><Relationship Id="rId21" Type="http://schemas.openxmlformats.org/officeDocument/2006/relationships/hyperlink" Target="https://www.yangming.com/e-service/schedule/LongtermScheduleDetail.aspx?ftype=A&amp;voyage=TSE324S&amp;svc=TSE&amp;dtn=S" TargetMode="External"/><Relationship Id="rId34" Type="http://schemas.openxmlformats.org/officeDocument/2006/relationships/hyperlink" Target="http://www.yangming.com/e-service/Vessel_Tracking/vessel_tracking_detail.aspx?vessel=YHTS&amp;func=current" TargetMode="External"/><Relationship Id="rId42" Type="http://schemas.openxmlformats.org/officeDocument/2006/relationships/hyperlink" Target="http://www.yangming.com/e-service/Vessel_Tracking/vessel_tracking_detail.aspx?vessel=YHTS&amp;func=current" TargetMode="External"/><Relationship Id="rId7" Type="http://schemas.openxmlformats.org/officeDocument/2006/relationships/hyperlink" Target="https://www.yangming.com/e-service/schedule/LongtermScheduleDetail.aspx?ftype=A&amp;voyage=TSE316S&amp;svc=TSE&amp;dtn=S" TargetMode="External"/><Relationship Id="rId2" Type="http://schemas.openxmlformats.org/officeDocument/2006/relationships/hyperlink" Target="http://www.yangming.com/e-service/Vessel_Tracking/vessel_tracking_detail.aspx?vessel=YITA&amp;func=current" TargetMode="External"/><Relationship Id="rId16" Type="http://schemas.openxmlformats.org/officeDocument/2006/relationships/hyperlink" Target="http://www.yangming.com/e-service/Vessel_Tracking/vessel_tracking_detail.aspx?vessel=YITA&amp;func=current" TargetMode="External"/><Relationship Id="rId20" Type="http://schemas.openxmlformats.org/officeDocument/2006/relationships/hyperlink" Target="http://www.yangming.com/e-service/Vessel_Tracking/vessel_tracking_detail.aspx?vessel=YINT&amp;func=current" TargetMode="External"/><Relationship Id="rId29" Type="http://schemas.openxmlformats.org/officeDocument/2006/relationships/hyperlink" Target="https://www.yangming.com/e-service/schedule/LongtermScheduleDetail.aspx?ftype=A&amp;voyage=SE8319S&amp;svc=SE8&amp;dtn=S" TargetMode="External"/><Relationship Id="rId41" Type="http://schemas.openxmlformats.org/officeDocument/2006/relationships/hyperlink" Target="https://www.yangming.com/e-service/schedule/LongtermScheduleDetail.aspx?ftype=A&amp;voyage=SE8325S&amp;svc=SE8&amp;dtn=S" TargetMode="External"/><Relationship Id="rId1" Type="http://schemas.openxmlformats.org/officeDocument/2006/relationships/hyperlink" Target="http://www.yangming.com/e-service/Vessel_Tracking/vessel_tracking_detail.aspx?vessel=PPCF&amp;func=current" TargetMode="External"/><Relationship Id="rId6" Type="http://schemas.openxmlformats.org/officeDocument/2006/relationships/hyperlink" Target="http://www.yangming.com/e-service/Vessel_Tracking/vessel_tracking_detail.aspx?vessel=PPCF&amp;func=current" TargetMode="External"/><Relationship Id="rId11" Type="http://schemas.openxmlformats.org/officeDocument/2006/relationships/hyperlink" Target="https://www.yangming.com/e-service/schedule/LongtermScheduleDetail.aspx?ftype=A&amp;voyage=TSE318S&amp;svc=TSE&amp;dtn=S" TargetMode="External"/><Relationship Id="rId24" Type="http://schemas.openxmlformats.org/officeDocument/2006/relationships/hyperlink" Target="https://www.yangming.com/e-service/schedule/LongtermScheduleDetail.aspx?ftype=A&amp;voyage=TSE319S&amp;svc=TSE&amp;dtn=S" TargetMode="External"/><Relationship Id="rId32" Type="http://schemas.openxmlformats.org/officeDocument/2006/relationships/hyperlink" Target="http://www.yangming.com/e-service/Vessel_Tracking/vessel_tracking_detail.aspx?vessel=PPCF&amp;func=current" TargetMode="External"/><Relationship Id="rId37" Type="http://schemas.openxmlformats.org/officeDocument/2006/relationships/hyperlink" Target="https://www.yangming.com/e-service/schedule/LongtermScheduleDetail.aspx?ftype=A&amp;voyage=SE8323S&amp;svc=SE8&amp;dtn=S" TargetMode="External"/><Relationship Id="rId40" Type="http://schemas.openxmlformats.org/officeDocument/2006/relationships/hyperlink" Target="http://www.yangming.com/e-service/Vessel_Tracking/vessel_tracking_detail.aspx?vessel=PPCF&amp;func=current" TargetMode="External"/><Relationship Id="rId5" Type="http://schemas.openxmlformats.org/officeDocument/2006/relationships/hyperlink" Target="http://www.yangming.com/e-service/Vessel_Tracking/vessel_tracking_detail.aspx?vessel=YHTS&amp;func=current" TargetMode="External"/><Relationship Id="rId15" Type="http://schemas.openxmlformats.org/officeDocument/2006/relationships/hyperlink" Target="https://www.yangming.com/e-service/schedule/LongtermScheduleDetail.aspx?ftype=A&amp;voyage=TSE321S&amp;svc=TSE&amp;dtn=S" TargetMode="External"/><Relationship Id="rId23" Type="http://schemas.openxmlformats.org/officeDocument/2006/relationships/hyperlink" Target="http://www.yangming.com/e-service/Vessel_Tracking/vessel_tracking_detail.aspx?vessel=YINT&amp;func=current" TargetMode="External"/><Relationship Id="rId28" Type="http://schemas.openxmlformats.org/officeDocument/2006/relationships/hyperlink" Target="http://www.yangming.com/e-service/Vessel_Tracking/vessel_tracking_detail.aspx?vessel=PPCF&amp;func=current" TargetMode="External"/><Relationship Id="rId36" Type="http://schemas.openxmlformats.org/officeDocument/2006/relationships/hyperlink" Target="http://www.yangming.com/e-service/Vessel_Tracking/vessel_tracking_detail.aspx?vessel=PPCF&amp;func=current" TargetMode="External"/><Relationship Id="rId10" Type="http://schemas.openxmlformats.org/officeDocument/2006/relationships/hyperlink" Target="http://www.yangming.com/e-service/Vessel_Tracking/vessel_tracking_detail.aspx?vessel=YITA&amp;func=current" TargetMode="External"/><Relationship Id="rId19" Type="http://schemas.openxmlformats.org/officeDocument/2006/relationships/hyperlink" Target="https://www.yangming.com/e-service/schedule/LongtermScheduleDetail.aspx?ftype=A&amp;voyage=TSE323S&amp;svc=TSE&amp;dtn=S" TargetMode="External"/><Relationship Id="rId31" Type="http://schemas.openxmlformats.org/officeDocument/2006/relationships/hyperlink" Target="https://www.yangming.com/e-service/schedule/LongtermScheduleDetail.aspx?ftype=A&amp;voyage=SE8320S&amp;svc=SE8&amp;dtn=S" TargetMode="External"/><Relationship Id="rId44" Type="http://schemas.openxmlformats.org/officeDocument/2006/relationships/drawing" Target="../drawings/drawing4.xml"/><Relationship Id="rId4" Type="http://schemas.openxmlformats.org/officeDocument/2006/relationships/hyperlink" Target="http://www.yangming.com/e-service/Vessel_Tracking/vessel_tracking_detail.aspx?vessel=YINT&amp;func=current" TargetMode="External"/><Relationship Id="rId9" Type="http://schemas.openxmlformats.org/officeDocument/2006/relationships/hyperlink" Target="https://www.yangming.com/e-service/schedule/LongtermScheduleDetail.aspx?ftype=A&amp;voyage=TSE317S&amp;svc=TSE&amp;dtn=S" TargetMode="External"/><Relationship Id="rId14" Type="http://schemas.openxmlformats.org/officeDocument/2006/relationships/hyperlink" Target="http://www.yangming.com/e-service/Vessel_Tracking/vessel_tracking_detail.aspx?vessel=YHRZ&amp;func=current" TargetMode="External"/><Relationship Id="rId22" Type="http://schemas.openxmlformats.org/officeDocument/2006/relationships/hyperlink" Target="http://www.yangming.com/e-service/Vessel_Tracking/vessel_tracking_detail.aspx?vessel=YHRZ&amp;func=current" TargetMode="External"/><Relationship Id="rId27" Type="http://schemas.openxmlformats.org/officeDocument/2006/relationships/hyperlink" Target="https://www.yangming.com/e-service/schedule/LongtermScheduleDetail.aspx?ftype=A&amp;voyage=SE8318S&amp;svc=SE8&amp;dtn=S" TargetMode="External"/><Relationship Id="rId30" Type="http://schemas.openxmlformats.org/officeDocument/2006/relationships/hyperlink" Target="http://www.yangming.com/e-service/Vessel_Tracking/vessel_tracking_detail.aspx?vessel=YHTS&amp;func=current" TargetMode="External"/><Relationship Id="rId35" Type="http://schemas.openxmlformats.org/officeDocument/2006/relationships/hyperlink" Target="https://www.yangming.com/e-service/schedule/LongtermScheduleDetail.aspx?ftype=A&amp;voyage=SE8322S&amp;svc=SE8&amp;dtn=S" TargetMode="External"/><Relationship Id="rId43" Type="http://schemas.openxmlformats.org/officeDocument/2006/relationships/printerSettings" Target="../printerSettings/printerSettings4.bin"/><Relationship Id="rId8" Type="http://schemas.openxmlformats.org/officeDocument/2006/relationships/hyperlink" Target="http://www.yangming.com/e-service/Vessel_Tracking/vessel_tracking_detail.aspx?vessel=YHRZ&amp;func=current" TargetMode="External"/><Relationship Id="rId3" Type="http://schemas.openxmlformats.org/officeDocument/2006/relationships/hyperlink" Target="http://www.yangming.com/e-service/Vessel_Tracking/vessel_tracking_detail.aspx?vessel=YING&amp;func=current" TargetMode="External"/><Relationship Id="rId12" Type="http://schemas.openxmlformats.org/officeDocument/2006/relationships/hyperlink" Target="http://www.yangming.com/e-service/Vessel_Tracking/vessel_tracking_detail.aspx?vessel=YING&amp;func=current" TargetMode="External"/><Relationship Id="rId17" Type="http://schemas.openxmlformats.org/officeDocument/2006/relationships/hyperlink" Target="https://www.yangming.com/e-service/schedule/LongtermScheduleDetail.aspx?ftype=A&amp;voyage=TSE322S&amp;svc=TSE&amp;dtn=S" TargetMode="External"/><Relationship Id="rId25" Type="http://schemas.openxmlformats.org/officeDocument/2006/relationships/hyperlink" Target="https://www.yangming.com/e-service/schedule/LongtermScheduleDetail.aspx?ftype=A&amp;voyage=SE8317S&amp;svc=SE8&amp;dtn=S" TargetMode="External"/><Relationship Id="rId33" Type="http://schemas.openxmlformats.org/officeDocument/2006/relationships/hyperlink" Target="https://www.yangming.com/e-service/schedule/LongtermScheduleDetail.aspx?ftype=A&amp;voyage=SE8321S&amp;svc=SE8&amp;dtn=S" TargetMode="External"/><Relationship Id="rId38" Type="http://schemas.openxmlformats.org/officeDocument/2006/relationships/hyperlink" Target="http://www.yangming.com/e-service/Vessel_Tracking/vessel_tracking_detail.aspx?vessel=YHTS&amp;func=current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angming.com/e-service/schedule/LongtermScheduleDetail.aspx?ftype=A&amp;voyage=TSE320S&amp;svc=TSE&amp;dtn=S" TargetMode="External"/><Relationship Id="rId18" Type="http://schemas.openxmlformats.org/officeDocument/2006/relationships/hyperlink" Target="http://www.yangming.com/e-service/Vessel_Tracking/vessel_tracking_detail.aspx?vessel=YING&amp;func=current" TargetMode="External"/><Relationship Id="rId26" Type="http://schemas.openxmlformats.org/officeDocument/2006/relationships/hyperlink" Target="http://www.yangming.com/e-service/Vessel_Tracking/vessel_tracking_detail.aspx?vessel=YHTS&amp;func=current" TargetMode="External"/><Relationship Id="rId39" Type="http://schemas.openxmlformats.org/officeDocument/2006/relationships/hyperlink" Target="https://www.yangming.com/e-service/schedule/LongtermScheduleDetail.aspx?ftype=A&amp;voyage=SE8324S&amp;svc=SE8&amp;dtn=S" TargetMode="External"/><Relationship Id="rId21" Type="http://schemas.openxmlformats.org/officeDocument/2006/relationships/hyperlink" Target="https://www.yangming.com/e-service/schedule/LongtermScheduleDetail.aspx?ftype=A&amp;voyage=TSE324S&amp;svc=TSE&amp;dtn=S" TargetMode="External"/><Relationship Id="rId34" Type="http://schemas.openxmlformats.org/officeDocument/2006/relationships/hyperlink" Target="http://www.yangming.com/e-service/Vessel_Tracking/vessel_tracking_detail.aspx?vessel=YHTS&amp;func=current" TargetMode="External"/><Relationship Id="rId42" Type="http://schemas.openxmlformats.org/officeDocument/2006/relationships/hyperlink" Target="https://www.yangming.com/e-service/schedule/LongtermScheduleDetail.aspx?ftype=A&amp;voyage=SE8325S&amp;svc=SE8&amp;dtn=S" TargetMode="External"/><Relationship Id="rId47" Type="http://schemas.openxmlformats.org/officeDocument/2006/relationships/printerSettings" Target="../printerSettings/printerSettings5.bin"/><Relationship Id="rId7" Type="http://schemas.openxmlformats.org/officeDocument/2006/relationships/hyperlink" Target="https://www.yangming.com/e-service/schedule/LongtermScheduleDetail.aspx?ftype=A&amp;voyage=TSE316S&amp;svc=TSE&amp;dtn=S" TargetMode="External"/><Relationship Id="rId2" Type="http://schemas.openxmlformats.org/officeDocument/2006/relationships/hyperlink" Target="http://www.yangming.com/e-service/Vessel_Tracking/vessel_tracking_detail.aspx?vessel=YITA&amp;func=current" TargetMode="External"/><Relationship Id="rId16" Type="http://schemas.openxmlformats.org/officeDocument/2006/relationships/hyperlink" Target="http://www.yangming.com/e-service/Vessel_Tracking/vessel_tracking_detail.aspx?vessel=YITA&amp;func=current" TargetMode="External"/><Relationship Id="rId29" Type="http://schemas.openxmlformats.org/officeDocument/2006/relationships/hyperlink" Target="https://www.yangming.com/e-service/schedule/LongtermScheduleDetail.aspx?ftype=A&amp;voyage=SE8319S&amp;svc=SE8&amp;dtn=S" TargetMode="External"/><Relationship Id="rId1" Type="http://schemas.openxmlformats.org/officeDocument/2006/relationships/hyperlink" Target="http://www.yangming.com/e-service/Vessel_Tracking/vessel_tracking_detail.aspx?vessel=PPCF&amp;func=current" TargetMode="External"/><Relationship Id="rId6" Type="http://schemas.openxmlformats.org/officeDocument/2006/relationships/hyperlink" Target="http://www.yangming.com/e-service/Vessel_Tracking/vessel_tracking_detail.aspx?vessel=PPCF&amp;func=current" TargetMode="External"/><Relationship Id="rId11" Type="http://schemas.openxmlformats.org/officeDocument/2006/relationships/hyperlink" Target="https://www.yangming.com/e-service/schedule/LongtermScheduleDetail.aspx?ftype=A&amp;voyage=TSE318S&amp;svc=TSE&amp;dtn=S" TargetMode="External"/><Relationship Id="rId24" Type="http://schemas.openxmlformats.org/officeDocument/2006/relationships/hyperlink" Target="https://www.yangming.com/e-service/schedule/LongtermScheduleDetail.aspx?ftype=A&amp;voyage=TSE319S&amp;svc=TSE&amp;dtn=S" TargetMode="External"/><Relationship Id="rId32" Type="http://schemas.openxmlformats.org/officeDocument/2006/relationships/hyperlink" Target="http://www.yangming.com/e-service/Vessel_Tracking/vessel_tracking_detail.aspx?vessel=PPCF&amp;func=current" TargetMode="External"/><Relationship Id="rId37" Type="http://schemas.openxmlformats.org/officeDocument/2006/relationships/hyperlink" Target="https://www.yangming.com/e-service/schedule/LongtermScheduleDetail.aspx?ftype=A&amp;voyage=SE8323S&amp;svc=SE8&amp;dtn=S" TargetMode="External"/><Relationship Id="rId40" Type="http://schemas.openxmlformats.org/officeDocument/2006/relationships/hyperlink" Target="http://www.yangming.com/e-service/Vessel_Tracking/vessel_tracking_detail.aspx?vessel=PPCF&amp;func=current" TargetMode="External"/><Relationship Id="rId45" Type="http://schemas.openxmlformats.org/officeDocument/2006/relationships/hyperlink" Target="http://www.yangming.com/e-service/Vessel_Tracking/vessel_tracking_detail.aspx?vessel=YING&amp;func=current" TargetMode="External"/><Relationship Id="rId5" Type="http://schemas.openxmlformats.org/officeDocument/2006/relationships/hyperlink" Target="http://www.yangming.com/e-service/Vessel_Tracking/vessel_tracking_detail.aspx?vessel=YHTS&amp;func=current" TargetMode="External"/><Relationship Id="rId15" Type="http://schemas.openxmlformats.org/officeDocument/2006/relationships/hyperlink" Target="https://www.yangming.com/e-service/schedule/LongtermScheduleDetail.aspx?ftype=A&amp;voyage=TSE321S&amp;svc=TSE&amp;dtn=S" TargetMode="External"/><Relationship Id="rId23" Type="http://schemas.openxmlformats.org/officeDocument/2006/relationships/hyperlink" Target="http://www.yangming.com/e-service/Vessel_Tracking/vessel_tracking_detail.aspx?vessel=YINT&amp;func=current" TargetMode="External"/><Relationship Id="rId28" Type="http://schemas.openxmlformats.org/officeDocument/2006/relationships/hyperlink" Target="http://www.yangming.com/e-service/Vessel_Tracking/vessel_tracking_detail.aspx?vessel=PPCF&amp;func=current" TargetMode="External"/><Relationship Id="rId36" Type="http://schemas.openxmlformats.org/officeDocument/2006/relationships/hyperlink" Target="http://www.yangming.com/e-service/Vessel_Tracking/vessel_tracking_detail.aspx?vessel=PPCF&amp;func=current" TargetMode="External"/><Relationship Id="rId10" Type="http://schemas.openxmlformats.org/officeDocument/2006/relationships/hyperlink" Target="http://www.yangming.com/e-service/Vessel_Tracking/vessel_tracking_detail.aspx?vessel=YITA&amp;func=current" TargetMode="External"/><Relationship Id="rId19" Type="http://schemas.openxmlformats.org/officeDocument/2006/relationships/hyperlink" Target="https://www.yangming.com/e-service/schedule/LongtermScheduleDetail.aspx?ftype=A&amp;voyage=TSE323S&amp;svc=TSE&amp;dtn=S" TargetMode="External"/><Relationship Id="rId31" Type="http://schemas.openxmlformats.org/officeDocument/2006/relationships/hyperlink" Target="https://www.yangming.com/e-service/schedule/LongtermScheduleDetail.aspx?ftype=A&amp;voyage=SE8320S&amp;svc=SE8&amp;dtn=S" TargetMode="External"/><Relationship Id="rId44" Type="http://schemas.openxmlformats.org/officeDocument/2006/relationships/hyperlink" Target="https://www.yangming.com/e-service/schedule/LongtermScheduleDetail.aspx?ftype=A&amp;voyage=SE8327S&amp;svc=SE8&amp;dtn=S" TargetMode="External"/><Relationship Id="rId4" Type="http://schemas.openxmlformats.org/officeDocument/2006/relationships/hyperlink" Target="http://www.yangming.com/e-service/Vessel_Tracking/vessel_tracking_detail.aspx?vessel=YINT&amp;func=current" TargetMode="External"/><Relationship Id="rId9" Type="http://schemas.openxmlformats.org/officeDocument/2006/relationships/hyperlink" Target="https://www.yangming.com/e-service/schedule/LongtermScheduleDetail.aspx?ftype=A&amp;voyage=TSE317S&amp;svc=TSE&amp;dtn=S" TargetMode="External"/><Relationship Id="rId14" Type="http://schemas.openxmlformats.org/officeDocument/2006/relationships/hyperlink" Target="http://www.yangming.com/e-service/Vessel_Tracking/vessel_tracking_detail.aspx?vessel=YHRZ&amp;func=current" TargetMode="External"/><Relationship Id="rId22" Type="http://schemas.openxmlformats.org/officeDocument/2006/relationships/hyperlink" Target="http://www.yangming.com/e-service/Vessel_Tracking/vessel_tracking_detail.aspx?vessel=YHRZ&amp;func=current" TargetMode="External"/><Relationship Id="rId27" Type="http://schemas.openxmlformats.org/officeDocument/2006/relationships/hyperlink" Target="https://www.yangming.com/e-service/schedule/LongtermScheduleDetail.aspx?ftype=A&amp;voyage=SE8318S&amp;svc=SE8&amp;dtn=S" TargetMode="External"/><Relationship Id="rId30" Type="http://schemas.openxmlformats.org/officeDocument/2006/relationships/hyperlink" Target="http://www.yangming.com/e-service/Vessel_Tracking/vessel_tracking_detail.aspx?vessel=YHTS&amp;func=current" TargetMode="External"/><Relationship Id="rId35" Type="http://schemas.openxmlformats.org/officeDocument/2006/relationships/hyperlink" Target="https://www.yangming.com/e-service/schedule/LongtermScheduleDetail.aspx?ftype=A&amp;voyage=SE8322S&amp;svc=SE8&amp;dtn=S" TargetMode="External"/><Relationship Id="rId43" Type="http://schemas.openxmlformats.org/officeDocument/2006/relationships/hyperlink" Target="http://www.yangming.com/e-service/Vessel_Tracking/vessel_tracking_detail.aspx?vessel=YHTS&amp;func=current" TargetMode="External"/><Relationship Id="rId48" Type="http://schemas.openxmlformats.org/officeDocument/2006/relationships/drawing" Target="../drawings/drawing5.xml"/><Relationship Id="rId8" Type="http://schemas.openxmlformats.org/officeDocument/2006/relationships/hyperlink" Target="http://www.yangming.com/e-service/Vessel_Tracking/vessel_tracking_detail.aspx?vessel=YHRZ&amp;func=current" TargetMode="External"/><Relationship Id="rId3" Type="http://schemas.openxmlformats.org/officeDocument/2006/relationships/hyperlink" Target="http://www.yangming.com/e-service/Vessel_Tracking/vessel_tracking_detail.aspx?vessel=YING&amp;func=current" TargetMode="External"/><Relationship Id="rId12" Type="http://schemas.openxmlformats.org/officeDocument/2006/relationships/hyperlink" Target="http://www.yangming.com/e-service/Vessel_Tracking/vessel_tracking_detail.aspx?vessel=YING&amp;func=current" TargetMode="External"/><Relationship Id="rId17" Type="http://schemas.openxmlformats.org/officeDocument/2006/relationships/hyperlink" Target="https://www.yangming.com/e-service/schedule/LongtermScheduleDetail.aspx?ftype=A&amp;voyage=TSE322S&amp;svc=TSE&amp;dtn=S" TargetMode="External"/><Relationship Id="rId25" Type="http://schemas.openxmlformats.org/officeDocument/2006/relationships/hyperlink" Target="https://www.yangming.com/e-service/schedule/LongtermScheduleDetail.aspx?ftype=A&amp;voyage=SE8317S&amp;svc=SE8&amp;dtn=S" TargetMode="External"/><Relationship Id="rId33" Type="http://schemas.openxmlformats.org/officeDocument/2006/relationships/hyperlink" Target="https://www.yangming.com/e-service/schedule/LongtermScheduleDetail.aspx?ftype=A&amp;voyage=SE8321S&amp;svc=SE8&amp;dtn=S" TargetMode="External"/><Relationship Id="rId38" Type="http://schemas.openxmlformats.org/officeDocument/2006/relationships/hyperlink" Target="http://www.yangming.com/e-service/Vessel_Tracking/vessel_tracking_detail.aspx?vessel=YHTS&amp;func=current" TargetMode="External"/><Relationship Id="rId46" Type="http://schemas.openxmlformats.org/officeDocument/2006/relationships/hyperlink" Target="https://www.yangming.com/e-service/schedule/LongtermScheduleDetail.aspx?ftype=A&amp;voyage=TSE326S&amp;svc=TSE&amp;dtn=S" TargetMode="External"/><Relationship Id="rId20" Type="http://schemas.openxmlformats.org/officeDocument/2006/relationships/hyperlink" Target="http://www.yangming.com/e-service/Vessel_Tracking/vessel_tracking_detail.aspx?vessel=YINT&amp;func=current" TargetMode="External"/><Relationship Id="rId41" Type="http://schemas.openxmlformats.org/officeDocument/2006/relationships/hyperlink" Target="http://www.yangming.com/e-service/Vessel_Tracking/vessel_tracking_detail.aspx?vessel=YHTS&amp;func=curren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YHRZ&amp;func=current" TargetMode="External"/><Relationship Id="rId13" Type="http://schemas.openxmlformats.org/officeDocument/2006/relationships/hyperlink" Target="http://www.yangming.com/e-service/Vessel_Tracking/vessel_tracking_detail.aspx?vessel=YING&amp;func=current" TargetMode="External"/><Relationship Id="rId18" Type="http://schemas.openxmlformats.org/officeDocument/2006/relationships/drawing" Target="../drawings/drawing6.xml"/><Relationship Id="rId3" Type="http://schemas.openxmlformats.org/officeDocument/2006/relationships/hyperlink" Target="http://www.yangming.com/e-service/Vessel_Tracking/vessel_tracking_detail.aspx?vessel=YINT&amp;func=current" TargetMode="External"/><Relationship Id="rId7" Type="http://schemas.openxmlformats.org/officeDocument/2006/relationships/hyperlink" Target="http://www.yangming.com/e-service/Vessel_Tracking/vessel_tracking_detail.aspx?vessel=YITA&amp;func=current" TargetMode="External"/><Relationship Id="rId12" Type="http://schemas.openxmlformats.org/officeDocument/2006/relationships/hyperlink" Target="http://www.yangming.com/e-service/Vessel_Tracking/vessel_tracking_detail.aspx?vessel=YINT&amp;func=current" TargetMode="External"/><Relationship Id="rId17" Type="http://schemas.openxmlformats.org/officeDocument/2006/relationships/hyperlink" Target="https://www.yangming.com/e-service/schedule/LongtermScheduleDetail.aspx?ftype=A&amp;voyage=TSE310N&amp;svc=TSE&amp;dtn=N" TargetMode="External"/><Relationship Id="rId2" Type="http://schemas.openxmlformats.org/officeDocument/2006/relationships/hyperlink" Target="http://www.yangming.com/e-service/Vessel_Tracking/vessel_tracking_detail.aspx?vessel=YHRZ&amp;func=current" TargetMode="External"/><Relationship Id="rId16" Type="http://schemas.openxmlformats.org/officeDocument/2006/relationships/hyperlink" Target="https://www.yangming.com/e-service/schedule/LongtermScheduleDetail.aspx?ftype=A&amp;voyage=TSE310N&amp;svc=TSE&amp;dtn=N" TargetMode="External"/><Relationship Id="rId1" Type="http://schemas.openxmlformats.org/officeDocument/2006/relationships/hyperlink" Target="http://www.yangming.com/e-service/Vessel_Tracking/vessel_tracking_detail.aspx?vessel=YITA&amp;func=current" TargetMode="External"/><Relationship Id="rId6" Type="http://schemas.openxmlformats.org/officeDocument/2006/relationships/hyperlink" Target="http://www.yangming.com/e-service/Vessel_Tracking/vessel_tracking_detail.aspx?vessel=YITA&amp;func=current" TargetMode="External"/><Relationship Id="rId11" Type="http://schemas.openxmlformats.org/officeDocument/2006/relationships/hyperlink" Target="http://www.yangming.com/e-service/Vessel_Tracking/vessel_tracking_detail.aspx?vessel=YINT&amp;func=current" TargetMode="External"/><Relationship Id="rId5" Type="http://schemas.openxmlformats.org/officeDocument/2006/relationships/hyperlink" Target="http://www.yangming.com/e-service/Vessel_Tracking/vessel_tracking_detail.aspx?vessel=YING&amp;func=current" TargetMode="External"/><Relationship Id="rId15" Type="http://schemas.openxmlformats.org/officeDocument/2006/relationships/hyperlink" Target="http://www.yangming.com/e-service/Vessel_Tracking/vessel_tracking_detail.aspx?vessel=YING&amp;func=current" TargetMode="External"/><Relationship Id="rId10" Type="http://schemas.openxmlformats.org/officeDocument/2006/relationships/hyperlink" Target="http://www.yangming.com/e-service/Vessel_Tracking/vessel_tracking_detail.aspx?vessel=YINT&amp;func=current" TargetMode="External"/><Relationship Id="rId4" Type="http://schemas.openxmlformats.org/officeDocument/2006/relationships/hyperlink" Target="https://www.yangming.com/e-service/schedule/LongtermScheduleDetail.aspx?ftype=A&amp;voyage=TSE310N&amp;svc=TSE&amp;dtn=N" TargetMode="External"/><Relationship Id="rId9" Type="http://schemas.openxmlformats.org/officeDocument/2006/relationships/hyperlink" Target="http://www.yangming.com/e-service/Vessel_Tracking/vessel_tracking_detail.aspx?vessel=YHRZ&amp;func=current" TargetMode="External"/><Relationship Id="rId14" Type="http://schemas.openxmlformats.org/officeDocument/2006/relationships/hyperlink" Target="http://www.yangming.com/e-service/Vessel_Tracking/vessel_tracking_detail.aspx?vessel=YING&amp;func=curren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YHTS&amp;func=current" TargetMode="External"/><Relationship Id="rId13" Type="http://schemas.openxmlformats.org/officeDocument/2006/relationships/hyperlink" Target="http://www.yangming.com/e-service/Vessel_Tracking/vessel_tracking_detail.aspx?vessel=PPCF&amp;func=current" TargetMode="External"/><Relationship Id="rId3" Type="http://schemas.openxmlformats.org/officeDocument/2006/relationships/hyperlink" Target="http://www.yangming.com/e-service/Vessel_Tracking/vessel_tracking_detail.aspx?vessel=YHRZ&amp;func=current" TargetMode="External"/><Relationship Id="rId7" Type="http://schemas.openxmlformats.org/officeDocument/2006/relationships/hyperlink" Target="http://www.yangming.com/e-service/Vessel_Tracking/vessel_tracking_detail.aspx?vessel=PPCF&amp;func=current" TargetMode="External"/><Relationship Id="rId12" Type="http://schemas.openxmlformats.org/officeDocument/2006/relationships/hyperlink" Target="http://www.yangming.com/e-service/Vessel_Tracking/vessel_tracking_detail.aspx?vessel=YITA&amp;func=current" TargetMode="External"/><Relationship Id="rId17" Type="http://schemas.openxmlformats.org/officeDocument/2006/relationships/drawing" Target="../drawings/drawing7.xml"/><Relationship Id="rId2" Type="http://schemas.openxmlformats.org/officeDocument/2006/relationships/hyperlink" Target="http://www.yangming.com/e-service/Vessel_Tracking/vessel_tracking_detail.aspx?vessel=YINT&amp;func=current" TargetMode="External"/><Relationship Id="rId16" Type="http://schemas.openxmlformats.org/officeDocument/2006/relationships/hyperlink" Target="http://www.yangming.com/e-service/Vessel_Tracking/vessel_tracking_detail.aspx?vessel=YHTS&amp;func=current" TargetMode="External"/><Relationship Id="rId1" Type="http://schemas.openxmlformats.org/officeDocument/2006/relationships/hyperlink" Target="http://www.yangming.com/e-service/Vessel_Tracking/vessel_tracking_detail.aspx?vessel=YING&amp;func=current" TargetMode="External"/><Relationship Id="rId6" Type="http://schemas.openxmlformats.org/officeDocument/2006/relationships/hyperlink" Target="http://www.yangming.com/e-service/Vessel_Tracking/vessel_tracking_detail.aspx?vessel=YHTS&amp;func=current" TargetMode="External"/><Relationship Id="rId11" Type="http://schemas.openxmlformats.org/officeDocument/2006/relationships/hyperlink" Target="http://www.yangming.com/e-service/Vessel_Tracking/vessel_tracking_detail.aspx?vessel=YHRZ&amp;func=current" TargetMode="External"/><Relationship Id="rId5" Type="http://schemas.openxmlformats.org/officeDocument/2006/relationships/hyperlink" Target="http://www.yangming.com/e-service/Vessel_Tracking/vessel_tracking_detail.aspx?vessel=PPCF&amp;func=current" TargetMode="External"/><Relationship Id="rId15" Type="http://schemas.openxmlformats.org/officeDocument/2006/relationships/hyperlink" Target="http://www.yangming.com/e-service/Vessel_Tracking/vessel_tracking_detail.aspx?vessel=PPCF&amp;func=current" TargetMode="External"/><Relationship Id="rId10" Type="http://schemas.openxmlformats.org/officeDocument/2006/relationships/hyperlink" Target="http://www.yangming.com/e-service/Vessel_Tracking/vessel_tracking_detail.aspx?vessel=YINT&amp;func=current" TargetMode="External"/><Relationship Id="rId4" Type="http://schemas.openxmlformats.org/officeDocument/2006/relationships/hyperlink" Target="http://www.yangming.com/e-service/Vessel_Tracking/vessel_tracking_detail.aspx?vessel=YITA&amp;func=current" TargetMode="External"/><Relationship Id="rId9" Type="http://schemas.openxmlformats.org/officeDocument/2006/relationships/hyperlink" Target="http://www.yangming.com/e-service/Vessel_Tracking/vessel_tracking_detail.aspx?vessel=YING&amp;func=current" TargetMode="External"/><Relationship Id="rId14" Type="http://schemas.openxmlformats.org/officeDocument/2006/relationships/hyperlink" Target="http://www.yangming.com/e-service/Vessel_Tracking/vessel_tracking_detail.aspx?vessel=YHTS&amp;func=current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YHTS&amp;func=current" TargetMode="External"/><Relationship Id="rId13" Type="http://schemas.openxmlformats.org/officeDocument/2006/relationships/hyperlink" Target="http://www.yangming.com/e-service/Vessel_Tracking/vessel_tracking_detail.aspx?vessel=PPCF&amp;func=current" TargetMode="External"/><Relationship Id="rId3" Type="http://schemas.openxmlformats.org/officeDocument/2006/relationships/hyperlink" Target="http://www.yangming.com/e-service/Vessel_Tracking/vessel_tracking_detail.aspx?vessel=YHRZ&amp;func=current" TargetMode="External"/><Relationship Id="rId7" Type="http://schemas.openxmlformats.org/officeDocument/2006/relationships/hyperlink" Target="http://www.yangming.com/e-service/Vessel_Tracking/vessel_tracking_detail.aspx?vessel=PPCF&amp;func=current" TargetMode="External"/><Relationship Id="rId12" Type="http://schemas.openxmlformats.org/officeDocument/2006/relationships/hyperlink" Target="http://www.yangming.com/e-service/Vessel_Tracking/vessel_tracking_detail.aspx?vessel=YITA&amp;func=current" TargetMode="External"/><Relationship Id="rId17" Type="http://schemas.openxmlformats.org/officeDocument/2006/relationships/drawing" Target="../drawings/drawing8.xml"/><Relationship Id="rId2" Type="http://schemas.openxmlformats.org/officeDocument/2006/relationships/hyperlink" Target="http://www.yangming.com/e-service/Vessel_Tracking/vessel_tracking_detail.aspx?vessel=YINT&amp;func=current" TargetMode="External"/><Relationship Id="rId16" Type="http://schemas.openxmlformats.org/officeDocument/2006/relationships/hyperlink" Target="http://www.yangming.com/e-service/Vessel_Tracking/vessel_tracking_detail.aspx?vessel=YHTS&amp;func=current" TargetMode="External"/><Relationship Id="rId1" Type="http://schemas.openxmlformats.org/officeDocument/2006/relationships/hyperlink" Target="http://www.yangming.com/e-service/Vessel_Tracking/vessel_tracking_detail.aspx?vessel=YING&amp;func=current" TargetMode="External"/><Relationship Id="rId6" Type="http://schemas.openxmlformats.org/officeDocument/2006/relationships/hyperlink" Target="http://www.yangming.com/e-service/Vessel_Tracking/vessel_tracking_detail.aspx?vessel=YHTS&amp;func=current" TargetMode="External"/><Relationship Id="rId11" Type="http://schemas.openxmlformats.org/officeDocument/2006/relationships/hyperlink" Target="http://www.yangming.com/e-service/Vessel_Tracking/vessel_tracking_detail.aspx?vessel=YHRZ&amp;func=current" TargetMode="External"/><Relationship Id="rId5" Type="http://schemas.openxmlformats.org/officeDocument/2006/relationships/hyperlink" Target="http://www.yangming.com/e-service/Vessel_Tracking/vessel_tracking_detail.aspx?vessel=PPCF&amp;func=current" TargetMode="External"/><Relationship Id="rId15" Type="http://schemas.openxmlformats.org/officeDocument/2006/relationships/hyperlink" Target="http://www.yangming.com/e-service/Vessel_Tracking/vessel_tracking_detail.aspx?vessel=PPCF&amp;func=current" TargetMode="External"/><Relationship Id="rId10" Type="http://schemas.openxmlformats.org/officeDocument/2006/relationships/hyperlink" Target="http://www.yangming.com/e-service/Vessel_Tracking/vessel_tracking_detail.aspx?vessel=YINT&amp;func=current" TargetMode="External"/><Relationship Id="rId4" Type="http://schemas.openxmlformats.org/officeDocument/2006/relationships/hyperlink" Target="http://www.yangming.com/e-service/Vessel_Tracking/vessel_tracking_detail.aspx?vessel=YITA&amp;func=current" TargetMode="External"/><Relationship Id="rId9" Type="http://schemas.openxmlformats.org/officeDocument/2006/relationships/hyperlink" Target="http://www.yangming.com/e-service/Vessel_Tracking/vessel_tracking_detail.aspx?vessel=YING&amp;func=current" TargetMode="External"/><Relationship Id="rId14" Type="http://schemas.openxmlformats.org/officeDocument/2006/relationships/hyperlink" Target="http://www.yangming.com/e-service/Vessel_Tracking/vessel_tracking_detail.aspx?vessel=YHTS&amp;func=current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ngming.com/e-service/Vessel_Tracking/vessel_tracking_detail.aspx?vessel=YHTS&amp;func=current" TargetMode="External"/><Relationship Id="rId13" Type="http://schemas.openxmlformats.org/officeDocument/2006/relationships/hyperlink" Target="http://www.yangming.com/e-service/Vessel_Tracking/vessel_tracking_detail.aspx?vessel=PPCF&amp;func=current" TargetMode="External"/><Relationship Id="rId3" Type="http://schemas.openxmlformats.org/officeDocument/2006/relationships/hyperlink" Target="http://www.yangming.com/e-service/Vessel_Tracking/vessel_tracking_detail.aspx?vessel=YHRZ&amp;func=current" TargetMode="External"/><Relationship Id="rId7" Type="http://schemas.openxmlformats.org/officeDocument/2006/relationships/hyperlink" Target="http://www.yangming.com/e-service/Vessel_Tracking/vessel_tracking_detail.aspx?vessel=PPCF&amp;func=current" TargetMode="External"/><Relationship Id="rId12" Type="http://schemas.openxmlformats.org/officeDocument/2006/relationships/hyperlink" Target="http://www.yangming.com/e-service/Vessel_Tracking/vessel_tracking_detail.aspx?vessel=YITA&amp;func=current" TargetMode="External"/><Relationship Id="rId17" Type="http://schemas.openxmlformats.org/officeDocument/2006/relationships/drawing" Target="../drawings/drawing9.xml"/><Relationship Id="rId2" Type="http://schemas.openxmlformats.org/officeDocument/2006/relationships/hyperlink" Target="http://www.yangming.com/e-service/Vessel_Tracking/vessel_tracking_detail.aspx?vessel=YINT&amp;func=current" TargetMode="External"/><Relationship Id="rId16" Type="http://schemas.openxmlformats.org/officeDocument/2006/relationships/hyperlink" Target="http://www.yangming.com/e-service/Vessel_Tracking/vessel_tracking_detail.aspx?vessel=YHTS&amp;func=current" TargetMode="External"/><Relationship Id="rId1" Type="http://schemas.openxmlformats.org/officeDocument/2006/relationships/hyperlink" Target="http://www.yangming.com/e-service/Vessel_Tracking/vessel_tracking_detail.aspx?vessel=YING&amp;func=current" TargetMode="External"/><Relationship Id="rId6" Type="http://schemas.openxmlformats.org/officeDocument/2006/relationships/hyperlink" Target="http://www.yangming.com/e-service/Vessel_Tracking/vessel_tracking_detail.aspx?vessel=YHTS&amp;func=current" TargetMode="External"/><Relationship Id="rId11" Type="http://schemas.openxmlformats.org/officeDocument/2006/relationships/hyperlink" Target="http://www.yangming.com/e-service/Vessel_Tracking/vessel_tracking_detail.aspx?vessel=YHRZ&amp;func=current" TargetMode="External"/><Relationship Id="rId5" Type="http://schemas.openxmlformats.org/officeDocument/2006/relationships/hyperlink" Target="http://www.yangming.com/e-service/Vessel_Tracking/vessel_tracking_detail.aspx?vessel=PPCF&amp;func=current" TargetMode="External"/><Relationship Id="rId15" Type="http://schemas.openxmlformats.org/officeDocument/2006/relationships/hyperlink" Target="http://www.yangming.com/e-service/Vessel_Tracking/vessel_tracking_detail.aspx?vessel=PPCF&amp;func=current" TargetMode="External"/><Relationship Id="rId10" Type="http://schemas.openxmlformats.org/officeDocument/2006/relationships/hyperlink" Target="http://www.yangming.com/e-service/Vessel_Tracking/vessel_tracking_detail.aspx?vessel=YINT&amp;func=current" TargetMode="External"/><Relationship Id="rId4" Type="http://schemas.openxmlformats.org/officeDocument/2006/relationships/hyperlink" Target="http://www.yangming.com/e-service/Vessel_Tracking/vessel_tracking_detail.aspx?vessel=YITA&amp;func=current" TargetMode="External"/><Relationship Id="rId9" Type="http://schemas.openxmlformats.org/officeDocument/2006/relationships/hyperlink" Target="http://www.yangming.com/e-service/Vessel_Tracking/vessel_tracking_detail.aspx?vessel=YING&amp;func=current" TargetMode="External"/><Relationship Id="rId14" Type="http://schemas.openxmlformats.org/officeDocument/2006/relationships/hyperlink" Target="http://www.yangming.com/e-service/Vessel_Tracking/vessel_tracking_detail.aspx?vessel=YHTS&amp;func=curr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3"/>
  <sheetViews>
    <sheetView topLeftCell="A7" zoomScale="85" zoomScaleNormal="85" workbookViewId="0">
      <selection activeCell="A11" sqref="A11:E30"/>
    </sheetView>
  </sheetViews>
  <sheetFormatPr defaultColWidth="9.140625" defaultRowHeight="25.5" customHeight="1"/>
  <cols>
    <col min="1" max="1" width="11.42578125" customWidth="1"/>
    <col min="2" max="2" width="21.42578125" customWidth="1"/>
    <col min="3" max="3" width="9.42578125" customWidth="1"/>
    <col min="4" max="4" width="12.42578125" customWidth="1"/>
    <col min="5" max="5" width="15.28515625" customWidth="1"/>
    <col min="6" max="6" width="14.7109375" customWidth="1"/>
    <col min="7" max="7" width="18.85546875" customWidth="1"/>
    <col min="8" max="8" width="18.42578125" customWidth="1"/>
    <col min="9" max="9" width="9.42578125" customWidth="1"/>
    <col min="10" max="10" width="8.7109375" customWidth="1"/>
    <col min="11" max="11" width="14.28515625" customWidth="1"/>
    <col min="12" max="13" width="8.42578125" customWidth="1"/>
  </cols>
  <sheetData>
    <row r="1" spans="1:16" ht="25.5" customHeight="1">
      <c r="E1" s="100" t="s">
        <v>21</v>
      </c>
      <c r="F1" s="100"/>
      <c r="G1" s="100"/>
      <c r="H1" s="100"/>
      <c r="I1" s="100"/>
      <c r="J1" s="100"/>
      <c r="K1" s="100"/>
      <c r="L1" s="100"/>
      <c r="M1" s="100"/>
    </row>
    <row r="2" spans="1:16" ht="25.5" customHeight="1">
      <c r="E2" s="101" t="s">
        <v>30</v>
      </c>
      <c r="F2" s="101"/>
      <c r="G2" s="101"/>
      <c r="H2" s="101"/>
      <c r="I2" s="101"/>
      <c r="J2" s="101"/>
      <c r="K2" s="101"/>
      <c r="L2" s="101"/>
      <c r="M2" s="101"/>
    </row>
    <row r="4" spans="1:16" ht="25.5" customHeight="1">
      <c r="A4" s="8"/>
      <c r="B4" s="9"/>
      <c r="C4" s="9"/>
      <c r="D4" s="9"/>
      <c r="E4" s="9"/>
      <c r="F4" s="9"/>
      <c r="G4" s="9"/>
      <c r="H4" s="13" t="s">
        <v>22</v>
      </c>
      <c r="I4" s="14"/>
      <c r="J4" s="15"/>
      <c r="K4" s="15"/>
      <c r="L4" s="14"/>
      <c r="M4" s="14"/>
    </row>
    <row r="5" spans="1:16" ht="25.5" customHeight="1">
      <c r="A5" s="8" t="s">
        <v>224</v>
      </c>
      <c r="B5" s="9"/>
      <c r="C5" s="9"/>
      <c r="D5" s="9"/>
      <c r="E5" s="9"/>
      <c r="F5" s="9"/>
      <c r="G5" s="9"/>
      <c r="H5" s="13" t="s">
        <v>222</v>
      </c>
      <c r="I5" s="14"/>
      <c r="J5" s="15"/>
      <c r="K5" s="15"/>
      <c r="L5" s="14"/>
      <c r="M5" s="14"/>
    </row>
    <row r="6" spans="1:16" ht="25.5" customHeight="1">
      <c r="A6" s="11" t="s">
        <v>221</v>
      </c>
      <c r="B6" s="9"/>
      <c r="C6" s="9"/>
      <c r="D6" s="9"/>
      <c r="E6" s="9"/>
      <c r="F6" s="9"/>
      <c r="G6" s="9"/>
      <c r="H6" s="13" t="s">
        <v>223</v>
      </c>
      <c r="I6" s="16"/>
      <c r="J6" s="15"/>
      <c r="K6" s="15"/>
      <c r="L6" s="14"/>
      <c r="M6" s="14"/>
    </row>
    <row r="7" spans="1:16" ht="25.5" customHeight="1">
      <c r="A7" s="11"/>
      <c r="B7" s="9"/>
      <c r="C7" s="9"/>
      <c r="D7" s="9"/>
      <c r="E7" s="9"/>
      <c r="F7" s="9"/>
      <c r="G7" s="9"/>
      <c r="H7" s="10"/>
      <c r="I7" s="12"/>
      <c r="J7" s="9"/>
      <c r="K7" s="9"/>
      <c r="L7" s="9"/>
    </row>
    <row r="8" spans="1:16" ht="17.25" customHeight="1">
      <c r="A8" s="98" t="s">
        <v>0</v>
      </c>
      <c r="B8" s="98"/>
      <c r="C8" s="98"/>
      <c r="D8" s="57" t="s">
        <v>1</v>
      </c>
      <c r="E8" s="57" t="s">
        <v>2</v>
      </c>
      <c r="F8" s="99" t="s">
        <v>3</v>
      </c>
      <c r="G8" s="99"/>
      <c r="H8" s="99"/>
      <c r="I8" s="96" t="s">
        <v>2</v>
      </c>
      <c r="J8" s="97"/>
      <c r="K8" s="96" t="s">
        <v>10</v>
      </c>
      <c r="L8" s="97"/>
      <c r="M8" s="96" t="s">
        <v>11</v>
      </c>
      <c r="N8" s="97"/>
      <c r="O8" s="96" t="s">
        <v>13</v>
      </c>
      <c r="P8" s="97"/>
    </row>
    <row r="9" spans="1:16" ht="17.25" customHeight="1">
      <c r="A9" s="102" t="s">
        <v>4</v>
      </c>
      <c r="B9" s="102" t="s">
        <v>5</v>
      </c>
      <c r="C9" s="102" t="s">
        <v>6</v>
      </c>
      <c r="D9" s="94" t="s">
        <v>7</v>
      </c>
      <c r="E9" s="94" t="s">
        <v>8</v>
      </c>
      <c r="F9" s="102" t="s">
        <v>4</v>
      </c>
      <c r="G9" s="102" t="s">
        <v>5</v>
      </c>
      <c r="H9" s="102" t="s">
        <v>6</v>
      </c>
      <c r="I9" s="94" t="s">
        <v>166</v>
      </c>
      <c r="J9" s="94" t="s">
        <v>7</v>
      </c>
      <c r="K9" s="94" t="s">
        <v>166</v>
      </c>
      <c r="L9" s="94" t="s">
        <v>7</v>
      </c>
      <c r="M9" s="94" t="s">
        <v>166</v>
      </c>
      <c r="N9" s="94" t="s">
        <v>7</v>
      </c>
      <c r="O9" s="94" t="s">
        <v>166</v>
      </c>
      <c r="P9" s="94" t="s">
        <v>7</v>
      </c>
    </row>
    <row r="10" spans="1:16" ht="21.75" customHeight="1" thickBot="1">
      <c r="A10" s="102"/>
      <c r="B10" s="102"/>
      <c r="C10" s="102"/>
      <c r="D10" s="95"/>
      <c r="E10" s="95"/>
      <c r="F10" s="102"/>
      <c r="G10" s="102"/>
      <c r="H10" s="102"/>
      <c r="I10" s="95"/>
      <c r="J10" s="95"/>
      <c r="K10" s="95"/>
      <c r="L10" s="95"/>
      <c r="M10" s="95"/>
      <c r="N10" s="95"/>
      <c r="O10" s="95"/>
      <c r="P10" s="95"/>
    </row>
    <row r="11" spans="1:16" ht="21" customHeight="1" thickBot="1">
      <c r="A11" s="63" t="s">
        <v>225</v>
      </c>
      <c r="B11" s="66" t="s">
        <v>168</v>
      </c>
      <c r="C11" s="85"/>
      <c r="D11" s="74">
        <v>45139</v>
      </c>
      <c r="E11" s="74">
        <f>D11+5</f>
        <v>45144</v>
      </c>
      <c r="F11" s="89" t="s">
        <v>256</v>
      </c>
      <c r="G11" s="93" t="s">
        <v>271</v>
      </c>
      <c r="H11" s="92"/>
      <c r="I11" s="87">
        <v>45151</v>
      </c>
      <c r="J11" s="87">
        <f>I11+1</f>
        <v>45152</v>
      </c>
      <c r="K11" s="87">
        <f>J11+20</f>
        <v>45172</v>
      </c>
      <c r="L11" s="87">
        <f>K11+2</f>
        <v>45174</v>
      </c>
      <c r="M11" s="87">
        <f>L11+1</f>
        <v>45175</v>
      </c>
      <c r="N11" s="87">
        <f>M11+2</f>
        <v>45177</v>
      </c>
      <c r="O11" s="87">
        <f>N11+1</f>
        <v>45178</v>
      </c>
      <c r="P11" s="87">
        <f>O11+2</f>
        <v>45180</v>
      </c>
    </row>
    <row r="12" spans="1:16" ht="22.5" customHeight="1" thickBot="1">
      <c r="A12" s="63" t="s">
        <v>226</v>
      </c>
      <c r="B12" s="64" t="s">
        <v>169</v>
      </c>
      <c r="C12" s="59"/>
      <c r="D12" s="60">
        <v>45141</v>
      </c>
      <c r="E12" s="60">
        <f>D12+6</f>
        <v>45147</v>
      </c>
      <c r="F12" s="89"/>
      <c r="G12" s="93"/>
      <c r="H12" s="92"/>
      <c r="I12" s="88">
        <v>45032</v>
      </c>
      <c r="J12" s="88">
        <v>45032</v>
      </c>
      <c r="K12" s="88">
        <v>45053</v>
      </c>
      <c r="L12" s="88">
        <v>45055</v>
      </c>
      <c r="M12" s="88">
        <v>45056</v>
      </c>
      <c r="N12" s="88">
        <v>45058</v>
      </c>
      <c r="O12" s="88"/>
      <c r="P12" s="88">
        <v>45061</v>
      </c>
    </row>
    <row r="13" spans="1:16" ht="22.5" customHeight="1" thickBot="1">
      <c r="A13" s="63" t="s">
        <v>228</v>
      </c>
      <c r="B13" s="64" t="s">
        <v>44</v>
      </c>
      <c r="C13" s="73"/>
      <c r="D13" s="74">
        <f>D11+7</f>
        <v>45146</v>
      </c>
      <c r="E13" s="74">
        <f>D13+5</f>
        <v>45151</v>
      </c>
      <c r="F13" s="89" t="s">
        <v>257</v>
      </c>
      <c r="G13" s="93" t="s">
        <v>175</v>
      </c>
      <c r="H13" s="92"/>
      <c r="I13" s="87">
        <f>I11+7</f>
        <v>45158</v>
      </c>
      <c r="J13" s="87">
        <f t="shared" ref="J13" si="0">I13+1</f>
        <v>45159</v>
      </c>
      <c r="K13" s="87">
        <f t="shared" ref="K13" si="1">J13+20</f>
        <v>45179</v>
      </c>
      <c r="L13" s="87">
        <f t="shared" ref="L13" si="2">K13+2</f>
        <v>45181</v>
      </c>
      <c r="M13" s="87">
        <f t="shared" ref="M13" si="3">L13+1</f>
        <v>45182</v>
      </c>
      <c r="N13" s="87">
        <f t="shared" ref="N13" si="4">M13+2</f>
        <v>45184</v>
      </c>
      <c r="O13" s="87">
        <f t="shared" ref="O13" si="5">N13+1</f>
        <v>45185</v>
      </c>
      <c r="P13" s="87">
        <f t="shared" ref="P13" si="6">O13+2</f>
        <v>45187</v>
      </c>
    </row>
    <row r="14" spans="1:16" ht="27" customHeight="1" thickBot="1">
      <c r="A14" s="63" t="s">
        <v>229</v>
      </c>
      <c r="B14" s="66" t="s">
        <v>227</v>
      </c>
      <c r="C14" s="59"/>
      <c r="D14" s="60">
        <f>D12+7</f>
        <v>45148</v>
      </c>
      <c r="E14" s="60">
        <f>D14+6</f>
        <v>45154</v>
      </c>
      <c r="F14" s="89"/>
      <c r="G14" s="93" t="s">
        <v>175</v>
      </c>
      <c r="H14" s="92"/>
      <c r="I14" s="88">
        <v>44794</v>
      </c>
      <c r="J14" s="88">
        <v>45032</v>
      </c>
      <c r="K14" s="88">
        <v>45053</v>
      </c>
      <c r="L14" s="88">
        <v>45055</v>
      </c>
      <c r="M14" s="88">
        <v>45056</v>
      </c>
      <c r="N14" s="88">
        <v>45058</v>
      </c>
      <c r="O14" s="88"/>
      <c r="P14" s="88">
        <v>45061</v>
      </c>
    </row>
    <row r="15" spans="1:16" ht="24.75" customHeight="1" thickBot="1">
      <c r="A15" s="63" t="s">
        <v>230</v>
      </c>
      <c r="B15" s="66" t="s">
        <v>168</v>
      </c>
      <c r="C15" s="73"/>
      <c r="D15" s="74">
        <f t="shared" ref="D15:D40" si="7">D13+7</f>
        <v>45153</v>
      </c>
      <c r="E15" s="74">
        <f t="shared" ref="E15" si="8">D15+5</f>
        <v>45158</v>
      </c>
      <c r="F15" s="89" t="s">
        <v>258</v>
      </c>
      <c r="G15" s="90" t="s">
        <v>204</v>
      </c>
      <c r="H15" s="92"/>
      <c r="I15" s="87">
        <f t="shared" ref="I15" si="9">I13+7</f>
        <v>45165</v>
      </c>
      <c r="J15" s="87">
        <f t="shared" ref="J15" si="10">I15+1</f>
        <v>45166</v>
      </c>
      <c r="K15" s="87">
        <f t="shared" ref="K15" si="11">J15+20</f>
        <v>45186</v>
      </c>
      <c r="L15" s="87">
        <f t="shared" ref="L15" si="12">K15+2</f>
        <v>45188</v>
      </c>
      <c r="M15" s="87">
        <f t="shared" ref="M15" si="13">L15+1</f>
        <v>45189</v>
      </c>
      <c r="N15" s="87">
        <f t="shared" ref="N15" si="14">M15+2</f>
        <v>45191</v>
      </c>
      <c r="O15" s="87">
        <f t="shared" ref="O15" si="15">N15+1</f>
        <v>45192</v>
      </c>
      <c r="P15" s="87">
        <f t="shared" ref="P15" si="16">O15+2</f>
        <v>45194</v>
      </c>
    </row>
    <row r="16" spans="1:16" ht="28.5" customHeight="1" thickBot="1">
      <c r="A16" s="63" t="s">
        <v>231</v>
      </c>
      <c r="B16" s="64" t="s">
        <v>79</v>
      </c>
      <c r="C16" s="59"/>
      <c r="D16" s="60">
        <f t="shared" si="7"/>
        <v>45155</v>
      </c>
      <c r="E16" s="60">
        <f t="shared" ref="E16" si="17">D16+6</f>
        <v>45161</v>
      </c>
      <c r="F16" s="89"/>
      <c r="G16" s="91"/>
      <c r="H16" s="92"/>
      <c r="I16" s="88">
        <v>44795</v>
      </c>
      <c r="J16" s="88">
        <v>45032</v>
      </c>
      <c r="K16" s="88">
        <v>45053</v>
      </c>
      <c r="L16" s="88">
        <v>45055</v>
      </c>
      <c r="M16" s="88">
        <v>45056</v>
      </c>
      <c r="N16" s="88">
        <v>45058</v>
      </c>
      <c r="O16" s="88"/>
      <c r="P16" s="88">
        <v>45061</v>
      </c>
    </row>
    <row r="17" spans="1:16" ht="25.5" customHeight="1" thickBot="1">
      <c r="A17" s="63" t="s">
        <v>232</v>
      </c>
      <c r="B17" s="64" t="s">
        <v>44</v>
      </c>
      <c r="C17" s="73"/>
      <c r="D17" s="74">
        <f t="shared" si="7"/>
        <v>45160</v>
      </c>
      <c r="E17" s="74">
        <f t="shared" ref="E17" si="18">D17+5</f>
        <v>45165</v>
      </c>
      <c r="F17" s="89" t="s">
        <v>259</v>
      </c>
      <c r="G17" s="90" t="s">
        <v>199</v>
      </c>
      <c r="H17" s="92"/>
      <c r="I17" s="87">
        <f t="shared" ref="I17" si="19">I15+7</f>
        <v>45172</v>
      </c>
      <c r="J17" s="87">
        <f t="shared" ref="J17" si="20">I17+1</f>
        <v>45173</v>
      </c>
      <c r="K17" s="87">
        <f t="shared" ref="K17" si="21">J17+20</f>
        <v>45193</v>
      </c>
      <c r="L17" s="87">
        <f t="shared" ref="L17" si="22">K17+2</f>
        <v>45195</v>
      </c>
      <c r="M17" s="87">
        <f t="shared" ref="M17" si="23">L17+1</f>
        <v>45196</v>
      </c>
      <c r="N17" s="87">
        <f t="shared" ref="N17" si="24">M17+2</f>
        <v>45198</v>
      </c>
      <c r="O17" s="87">
        <f t="shared" ref="O17" si="25">N17+1</f>
        <v>45199</v>
      </c>
      <c r="P17" s="87">
        <f t="shared" ref="P17" si="26">O17+2</f>
        <v>45201</v>
      </c>
    </row>
    <row r="18" spans="1:16" ht="25.5" customHeight="1" thickBot="1">
      <c r="A18" s="63" t="s">
        <v>233</v>
      </c>
      <c r="B18" s="66" t="s">
        <v>167</v>
      </c>
      <c r="C18" s="59"/>
      <c r="D18" s="60">
        <f t="shared" si="7"/>
        <v>45162</v>
      </c>
      <c r="E18" s="60">
        <f t="shared" ref="E18" si="27">D18+6</f>
        <v>45168</v>
      </c>
      <c r="F18" s="89"/>
      <c r="G18" s="91" t="s">
        <v>199</v>
      </c>
      <c r="H18" s="92"/>
      <c r="I18" s="88">
        <v>44796</v>
      </c>
      <c r="J18" s="88">
        <v>45032</v>
      </c>
      <c r="K18" s="88">
        <v>45053</v>
      </c>
      <c r="L18" s="88">
        <v>45055</v>
      </c>
      <c r="M18" s="88">
        <v>45056</v>
      </c>
      <c r="N18" s="88">
        <v>45058</v>
      </c>
      <c r="O18" s="88"/>
      <c r="P18" s="88">
        <v>45061</v>
      </c>
    </row>
    <row r="19" spans="1:16" ht="25.5" customHeight="1" thickBot="1">
      <c r="A19" s="63" t="s">
        <v>234</v>
      </c>
      <c r="B19" s="66" t="s">
        <v>168</v>
      </c>
      <c r="C19" s="75"/>
      <c r="D19" s="74">
        <f t="shared" si="7"/>
        <v>45167</v>
      </c>
      <c r="E19" s="74">
        <f t="shared" ref="E19" si="28">D19+5</f>
        <v>45172</v>
      </c>
      <c r="F19" s="89" t="s">
        <v>260</v>
      </c>
      <c r="G19" s="90" t="s">
        <v>200</v>
      </c>
      <c r="H19" s="92"/>
      <c r="I19" s="87">
        <f t="shared" ref="I19" si="29">I17+7</f>
        <v>45179</v>
      </c>
      <c r="J19" s="87">
        <f t="shared" ref="J19" si="30">I19+1</f>
        <v>45180</v>
      </c>
      <c r="K19" s="87">
        <f t="shared" ref="K19" si="31">J19+20</f>
        <v>45200</v>
      </c>
      <c r="L19" s="87">
        <f t="shared" ref="L19" si="32">K19+2</f>
        <v>45202</v>
      </c>
      <c r="M19" s="87">
        <f t="shared" ref="M19" si="33">L19+1</f>
        <v>45203</v>
      </c>
      <c r="N19" s="87">
        <f t="shared" ref="N19" si="34">M19+2</f>
        <v>45205</v>
      </c>
      <c r="O19" s="87">
        <f t="shared" ref="O19" si="35">N19+1</f>
        <v>45206</v>
      </c>
      <c r="P19" s="87">
        <f t="shared" ref="P19" si="36">O19+2</f>
        <v>45208</v>
      </c>
    </row>
    <row r="20" spans="1:16" ht="25.5" customHeight="1" thickBot="1">
      <c r="A20" s="63" t="s">
        <v>235</v>
      </c>
      <c r="B20" s="64" t="s">
        <v>169</v>
      </c>
      <c r="C20" s="58"/>
      <c r="D20" s="60">
        <f t="shared" si="7"/>
        <v>45169</v>
      </c>
      <c r="E20" s="60">
        <f t="shared" ref="E20" si="37">D20+6</f>
        <v>45175</v>
      </c>
      <c r="F20" s="89"/>
      <c r="G20" s="91"/>
      <c r="H20" s="92"/>
      <c r="I20" s="88">
        <v>44797</v>
      </c>
      <c r="J20" s="88">
        <v>45032</v>
      </c>
      <c r="K20" s="88">
        <v>45053</v>
      </c>
      <c r="L20" s="88">
        <v>45055</v>
      </c>
      <c r="M20" s="88">
        <v>45056</v>
      </c>
      <c r="N20" s="88">
        <v>45058</v>
      </c>
      <c r="O20" s="88"/>
      <c r="P20" s="88">
        <v>45061</v>
      </c>
    </row>
    <row r="21" spans="1:16" ht="25.5" customHeight="1" thickBot="1">
      <c r="A21" s="63" t="s">
        <v>236</v>
      </c>
      <c r="B21" s="64" t="s">
        <v>44</v>
      </c>
      <c r="C21" s="73"/>
      <c r="D21" s="74">
        <f t="shared" si="7"/>
        <v>45174</v>
      </c>
      <c r="E21" s="74">
        <f t="shared" ref="E21" si="38">D21+5</f>
        <v>45179</v>
      </c>
      <c r="F21" s="89" t="s">
        <v>261</v>
      </c>
      <c r="G21" s="90" t="s">
        <v>201</v>
      </c>
      <c r="H21" s="92"/>
      <c r="I21" s="87">
        <f t="shared" ref="I21" si="39">I19+7</f>
        <v>45186</v>
      </c>
      <c r="J21" s="87">
        <f t="shared" ref="J21" si="40">I21+1</f>
        <v>45187</v>
      </c>
      <c r="K21" s="87">
        <f t="shared" ref="K21" si="41">J21+20</f>
        <v>45207</v>
      </c>
      <c r="L21" s="87">
        <f t="shared" ref="L21" si="42">K21+2</f>
        <v>45209</v>
      </c>
      <c r="M21" s="87">
        <f t="shared" ref="M21" si="43">L21+1</f>
        <v>45210</v>
      </c>
      <c r="N21" s="87">
        <f t="shared" ref="N21" si="44">M21+2</f>
        <v>45212</v>
      </c>
      <c r="O21" s="87">
        <f t="shared" ref="O21" si="45">N21+1</f>
        <v>45213</v>
      </c>
      <c r="P21" s="87">
        <f t="shared" ref="P21" si="46">O21+2</f>
        <v>45215</v>
      </c>
    </row>
    <row r="22" spans="1:16" ht="25.5" customHeight="1" thickBot="1">
      <c r="A22" s="63" t="s">
        <v>237</v>
      </c>
      <c r="B22" s="66" t="s">
        <v>227</v>
      </c>
      <c r="C22" s="59"/>
      <c r="D22" s="60">
        <f t="shared" si="7"/>
        <v>45176</v>
      </c>
      <c r="E22" s="60">
        <f t="shared" ref="E22" si="47">D22+6</f>
        <v>45182</v>
      </c>
      <c r="F22" s="89"/>
      <c r="G22" s="91"/>
      <c r="H22" s="92"/>
      <c r="I22" s="88">
        <v>44798</v>
      </c>
      <c r="J22" s="88">
        <v>45032</v>
      </c>
      <c r="K22" s="88">
        <v>45053</v>
      </c>
      <c r="L22" s="88">
        <v>45055</v>
      </c>
      <c r="M22" s="88">
        <v>45056</v>
      </c>
      <c r="N22" s="88">
        <v>45058</v>
      </c>
      <c r="O22" s="88"/>
      <c r="P22" s="88">
        <v>45061</v>
      </c>
    </row>
    <row r="23" spans="1:16" ht="25.5" customHeight="1" thickBot="1">
      <c r="A23" s="63" t="s">
        <v>238</v>
      </c>
      <c r="B23" s="66" t="s">
        <v>168</v>
      </c>
      <c r="C23" s="75"/>
      <c r="D23" s="74">
        <f t="shared" si="7"/>
        <v>45181</v>
      </c>
      <c r="E23" s="74">
        <f t="shared" ref="E23" si="48">D23+5</f>
        <v>45186</v>
      </c>
      <c r="F23" s="89" t="s">
        <v>262</v>
      </c>
      <c r="G23" s="90" t="s">
        <v>202</v>
      </c>
      <c r="H23" s="92"/>
      <c r="I23" s="87">
        <f t="shared" ref="I23" si="49">I21+7</f>
        <v>45193</v>
      </c>
      <c r="J23" s="87">
        <f t="shared" ref="J23" si="50">I23+1</f>
        <v>45194</v>
      </c>
      <c r="K23" s="87">
        <f t="shared" ref="K23" si="51">J23+20</f>
        <v>45214</v>
      </c>
      <c r="L23" s="87">
        <f t="shared" ref="L23" si="52">K23+2</f>
        <v>45216</v>
      </c>
      <c r="M23" s="87">
        <f t="shared" ref="M23" si="53">L23+1</f>
        <v>45217</v>
      </c>
      <c r="N23" s="87">
        <f t="shared" ref="N23" si="54">M23+2</f>
        <v>45219</v>
      </c>
      <c r="O23" s="87">
        <f t="shared" ref="O23" si="55">N23+1</f>
        <v>45220</v>
      </c>
      <c r="P23" s="87">
        <f t="shared" ref="P23" si="56">O23+2</f>
        <v>45222</v>
      </c>
    </row>
    <row r="24" spans="1:16" ht="25.5" customHeight="1" thickBot="1">
      <c r="A24" s="63" t="s">
        <v>239</v>
      </c>
      <c r="B24" s="64" t="s">
        <v>79</v>
      </c>
      <c r="C24" s="58"/>
      <c r="D24" s="60">
        <f t="shared" si="7"/>
        <v>45183</v>
      </c>
      <c r="E24" s="60">
        <f t="shared" ref="E24" si="57">D24+6</f>
        <v>45189</v>
      </c>
      <c r="F24" s="89"/>
      <c r="G24" s="91"/>
      <c r="H24" s="92"/>
      <c r="I24" s="88">
        <v>44799</v>
      </c>
      <c r="J24" s="88">
        <v>45032</v>
      </c>
      <c r="K24" s="88">
        <v>45053</v>
      </c>
      <c r="L24" s="88">
        <v>45055</v>
      </c>
      <c r="M24" s="88">
        <v>45056</v>
      </c>
      <c r="N24" s="88">
        <v>45058</v>
      </c>
      <c r="O24" s="88"/>
      <c r="P24" s="88">
        <v>45061</v>
      </c>
    </row>
    <row r="25" spans="1:16" ht="25.5" customHeight="1" thickBot="1">
      <c r="A25" s="63" t="s">
        <v>240</v>
      </c>
      <c r="B25" s="64" t="s">
        <v>44</v>
      </c>
      <c r="C25" s="73"/>
      <c r="D25" s="74">
        <f t="shared" si="7"/>
        <v>45188</v>
      </c>
      <c r="E25" s="74">
        <f t="shared" ref="E25" si="58">D25+5</f>
        <v>45193</v>
      </c>
      <c r="F25" s="89" t="s">
        <v>263</v>
      </c>
      <c r="G25" s="90" t="s">
        <v>163</v>
      </c>
      <c r="H25" s="92"/>
      <c r="I25" s="87">
        <f t="shared" ref="I25" si="59">I23+7</f>
        <v>45200</v>
      </c>
      <c r="J25" s="87">
        <f t="shared" ref="J25" si="60">I25+1</f>
        <v>45201</v>
      </c>
      <c r="K25" s="87">
        <f t="shared" ref="K25" si="61">J25+20</f>
        <v>45221</v>
      </c>
      <c r="L25" s="87">
        <f t="shared" ref="L25" si="62">K25+2</f>
        <v>45223</v>
      </c>
      <c r="M25" s="87">
        <f t="shared" ref="M25" si="63">L25+1</f>
        <v>45224</v>
      </c>
      <c r="N25" s="87">
        <f t="shared" ref="N25" si="64">M25+2</f>
        <v>45226</v>
      </c>
      <c r="O25" s="87">
        <f t="shared" ref="O25" si="65">N25+1</f>
        <v>45227</v>
      </c>
      <c r="P25" s="87">
        <f t="shared" ref="P25" si="66">O25+2</f>
        <v>45229</v>
      </c>
    </row>
    <row r="26" spans="1:16" ht="25.5" customHeight="1" thickBot="1">
      <c r="A26" s="63" t="s">
        <v>241</v>
      </c>
      <c r="B26" s="66" t="s">
        <v>167</v>
      </c>
      <c r="C26" s="59"/>
      <c r="D26" s="60">
        <f t="shared" si="7"/>
        <v>45190</v>
      </c>
      <c r="E26" s="60">
        <f t="shared" ref="E26" si="67">D26+6</f>
        <v>45196</v>
      </c>
      <c r="F26" s="89"/>
      <c r="G26" s="91"/>
      <c r="H26" s="92"/>
      <c r="I26" s="88">
        <v>44800</v>
      </c>
      <c r="J26" s="88">
        <v>45032</v>
      </c>
      <c r="K26" s="88">
        <v>45053</v>
      </c>
      <c r="L26" s="88">
        <v>45055</v>
      </c>
      <c r="M26" s="88">
        <v>45056</v>
      </c>
      <c r="N26" s="88">
        <v>45058</v>
      </c>
      <c r="O26" s="88"/>
      <c r="P26" s="88">
        <v>45061</v>
      </c>
    </row>
    <row r="27" spans="1:16" ht="25.5" customHeight="1" thickBot="1">
      <c r="A27" s="63" t="s">
        <v>242</v>
      </c>
      <c r="B27" s="66" t="s">
        <v>168</v>
      </c>
      <c r="C27" s="75"/>
      <c r="D27" s="74">
        <f t="shared" si="7"/>
        <v>45195</v>
      </c>
      <c r="E27" s="74">
        <f t="shared" ref="E27" si="68">D27+5</f>
        <v>45200</v>
      </c>
      <c r="F27" s="89" t="s">
        <v>264</v>
      </c>
      <c r="G27" s="90" t="s">
        <v>203</v>
      </c>
      <c r="H27" s="92"/>
      <c r="I27" s="87">
        <f t="shared" ref="I27" si="69">I25+7</f>
        <v>45207</v>
      </c>
      <c r="J27" s="87">
        <f t="shared" ref="J27" si="70">I27+1</f>
        <v>45208</v>
      </c>
      <c r="K27" s="87">
        <f t="shared" ref="K27" si="71">J27+20</f>
        <v>45228</v>
      </c>
      <c r="L27" s="87">
        <f t="shared" ref="L27" si="72">K27+2</f>
        <v>45230</v>
      </c>
      <c r="M27" s="87">
        <f t="shared" ref="M27" si="73">L27+1</f>
        <v>45231</v>
      </c>
      <c r="N27" s="87">
        <f t="shared" ref="N27" si="74">M27+2</f>
        <v>45233</v>
      </c>
      <c r="O27" s="87">
        <f t="shared" ref="O27" si="75">N27+1</f>
        <v>45234</v>
      </c>
      <c r="P27" s="87">
        <f t="shared" ref="P27" si="76">O27+2</f>
        <v>45236</v>
      </c>
    </row>
    <row r="28" spans="1:16" ht="25.5" customHeight="1" thickBot="1">
      <c r="A28" s="63" t="s">
        <v>243</v>
      </c>
      <c r="B28" s="64" t="s">
        <v>169</v>
      </c>
      <c r="C28" s="58"/>
      <c r="D28" s="60">
        <f t="shared" si="7"/>
        <v>45197</v>
      </c>
      <c r="E28" s="60">
        <f t="shared" ref="E28" si="77">D28+6</f>
        <v>45203</v>
      </c>
      <c r="F28" s="89"/>
      <c r="G28" s="91"/>
      <c r="H28" s="92"/>
      <c r="I28" s="88">
        <v>44801</v>
      </c>
      <c r="J28" s="88">
        <v>45032</v>
      </c>
      <c r="K28" s="88">
        <v>45053</v>
      </c>
      <c r="L28" s="88">
        <v>45055</v>
      </c>
      <c r="M28" s="88">
        <v>45056</v>
      </c>
      <c r="N28" s="88">
        <v>45058</v>
      </c>
      <c r="O28" s="88"/>
      <c r="P28" s="88">
        <v>45061</v>
      </c>
    </row>
    <row r="29" spans="1:16" ht="25.5" customHeight="1" thickBot="1">
      <c r="A29" s="63" t="s">
        <v>244</v>
      </c>
      <c r="B29" s="64" t="s">
        <v>44</v>
      </c>
      <c r="C29" s="73"/>
      <c r="D29" s="74">
        <f t="shared" si="7"/>
        <v>45202</v>
      </c>
      <c r="E29" s="74">
        <f t="shared" ref="E29" si="78">D29+5</f>
        <v>45207</v>
      </c>
      <c r="F29" s="89" t="s">
        <v>265</v>
      </c>
      <c r="G29" s="90" t="s">
        <v>172</v>
      </c>
      <c r="H29" s="92"/>
      <c r="I29" s="87">
        <f t="shared" ref="I29" si="79">I27+7</f>
        <v>45214</v>
      </c>
      <c r="J29" s="87">
        <f t="shared" ref="J29" si="80">I29+1</f>
        <v>45215</v>
      </c>
      <c r="K29" s="87">
        <f t="shared" ref="K29" si="81">J29+20</f>
        <v>45235</v>
      </c>
      <c r="L29" s="87">
        <f t="shared" ref="L29" si="82">K29+2</f>
        <v>45237</v>
      </c>
      <c r="M29" s="87">
        <f t="shared" ref="M29" si="83">L29+1</f>
        <v>45238</v>
      </c>
      <c r="N29" s="87">
        <f t="shared" ref="N29" si="84">M29+2</f>
        <v>45240</v>
      </c>
      <c r="O29" s="87">
        <f t="shared" ref="O29" si="85">N29+1</f>
        <v>45241</v>
      </c>
      <c r="P29" s="87">
        <f t="shared" ref="P29" si="86">O29+2</f>
        <v>45243</v>
      </c>
    </row>
    <row r="30" spans="1:16" ht="25.5" customHeight="1" thickBot="1">
      <c r="A30" s="63" t="s">
        <v>245</v>
      </c>
      <c r="B30" s="66" t="s">
        <v>227</v>
      </c>
      <c r="C30" s="59"/>
      <c r="D30" s="60">
        <f t="shared" si="7"/>
        <v>45204</v>
      </c>
      <c r="E30" s="60">
        <f t="shared" ref="E30" si="87">D30+6</f>
        <v>45210</v>
      </c>
      <c r="F30" s="89"/>
      <c r="G30" s="91"/>
      <c r="H30" s="92"/>
      <c r="I30" s="88">
        <v>44802</v>
      </c>
      <c r="J30" s="88">
        <v>45032</v>
      </c>
      <c r="K30" s="88">
        <v>45053</v>
      </c>
      <c r="L30" s="88">
        <v>45055</v>
      </c>
      <c r="M30" s="88">
        <v>45056</v>
      </c>
      <c r="N30" s="88">
        <v>45058</v>
      </c>
      <c r="O30" s="88"/>
      <c r="P30" s="88">
        <v>45061</v>
      </c>
    </row>
    <row r="31" spans="1:16" ht="25.5" customHeight="1" thickBot="1">
      <c r="A31" s="63" t="s">
        <v>246</v>
      </c>
      <c r="B31" s="66" t="s">
        <v>168</v>
      </c>
      <c r="C31" s="75"/>
      <c r="D31" s="74">
        <f t="shared" si="7"/>
        <v>45209</v>
      </c>
      <c r="E31" s="74">
        <f t="shared" ref="E31" si="88">D31+5</f>
        <v>45214</v>
      </c>
      <c r="F31" s="89" t="s">
        <v>266</v>
      </c>
      <c r="G31" s="90" t="s">
        <v>114</v>
      </c>
      <c r="H31" s="92"/>
      <c r="I31" s="87">
        <f t="shared" ref="I31" si="89">I29+7</f>
        <v>45221</v>
      </c>
      <c r="J31" s="87">
        <f t="shared" ref="J31" si="90">I31+1</f>
        <v>45222</v>
      </c>
      <c r="K31" s="87">
        <f t="shared" ref="K31" si="91">J31+20</f>
        <v>45242</v>
      </c>
      <c r="L31" s="87">
        <f t="shared" ref="L31" si="92">K31+2</f>
        <v>45244</v>
      </c>
      <c r="M31" s="87">
        <f t="shared" ref="M31" si="93">L31+1</f>
        <v>45245</v>
      </c>
      <c r="N31" s="87">
        <f t="shared" ref="N31" si="94">M31+2</f>
        <v>45247</v>
      </c>
      <c r="O31" s="87">
        <f t="shared" ref="O31" si="95">N31+1</f>
        <v>45248</v>
      </c>
      <c r="P31" s="87">
        <f t="shared" ref="P31" si="96">O31+2</f>
        <v>45250</v>
      </c>
    </row>
    <row r="32" spans="1:16" ht="25.5" customHeight="1" thickBot="1">
      <c r="A32" s="63" t="s">
        <v>247</v>
      </c>
      <c r="B32" s="64" t="s">
        <v>79</v>
      </c>
      <c r="C32" s="58"/>
      <c r="D32" s="60">
        <f t="shared" si="7"/>
        <v>45211</v>
      </c>
      <c r="E32" s="60">
        <f t="shared" ref="E32" si="97">D32+6</f>
        <v>45217</v>
      </c>
      <c r="F32" s="89"/>
      <c r="G32" s="91"/>
      <c r="H32" s="92"/>
      <c r="I32" s="88">
        <v>44803</v>
      </c>
      <c r="J32" s="88">
        <v>45032</v>
      </c>
      <c r="K32" s="88">
        <v>45053</v>
      </c>
      <c r="L32" s="88">
        <v>45055</v>
      </c>
      <c r="M32" s="88">
        <v>45056</v>
      </c>
      <c r="N32" s="88">
        <v>45058</v>
      </c>
      <c r="O32" s="88"/>
      <c r="P32" s="88">
        <v>45061</v>
      </c>
    </row>
    <row r="33" spans="1:16" ht="25.5" customHeight="1" thickBot="1">
      <c r="A33" s="63" t="s">
        <v>248</v>
      </c>
      <c r="B33" s="64" t="s">
        <v>44</v>
      </c>
      <c r="C33" s="73"/>
      <c r="D33" s="74">
        <f t="shared" si="7"/>
        <v>45216</v>
      </c>
      <c r="E33" s="74">
        <f t="shared" ref="E33" si="98">D33+5</f>
        <v>45221</v>
      </c>
      <c r="F33" s="89" t="s">
        <v>267</v>
      </c>
      <c r="G33" s="93" t="s">
        <v>175</v>
      </c>
      <c r="H33" s="92"/>
      <c r="I33" s="87">
        <f t="shared" ref="I33" si="99">I31+7</f>
        <v>45228</v>
      </c>
      <c r="J33" s="87">
        <f t="shared" ref="J33" si="100">I33+1</f>
        <v>45229</v>
      </c>
      <c r="K33" s="87">
        <f t="shared" ref="K33" si="101">J33+20</f>
        <v>45249</v>
      </c>
      <c r="L33" s="87">
        <f t="shared" ref="L33" si="102">K33+2</f>
        <v>45251</v>
      </c>
      <c r="M33" s="87">
        <f t="shared" ref="M33" si="103">L33+1</f>
        <v>45252</v>
      </c>
      <c r="N33" s="87">
        <f t="shared" ref="N33" si="104">M33+2</f>
        <v>45254</v>
      </c>
      <c r="O33" s="87">
        <f t="shared" ref="O33" si="105">N33+1</f>
        <v>45255</v>
      </c>
      <c r="P33" s="87">
        <f t="shared" ref="P33" si="106">O33+2</f>
        <v>45257</v>
      </c>
    </row>
    <row r="34" spans="1:16" ht="25.5" customHeight="1" thickBot="1">
      <c r="A34" s="63" t="s">
        <v>249</v>
      </c>
      <c r="B34" s="66" t="s">
        <v>167</v>
      </c>
      <c r="C34" s="59"/>
      <c r="D34" s="60">
        <f t="shared" si="7"/>
        <v>45218</v>
      </c>
      <c r="E34" s="60">
        <f t="shared" ref="E34" si="107">D34+6</f>
        <v>45224</v>
      </c>
      <c r="F34" s="89"/>
      <c r="G34" s="93" t="s">
        <v>175</v>
      </c>
      <c r="H34" s="92"/>
      <c r="I34" s="88">
        <v>44804</v>
      </c>
      <c r="J34" s="88">
        <v>45032</v>
      </c>
      <c r="K34" s="88">
        <v>45053</v>
      </c>
      <c r="L34" s="88">
        <v>45055</v>
      </c>
      <c r="M34" s="88">
        <v>45056</v>
      </c>
      <c r="N34" s="88">
        <v>45058</v>
      </c>
      <c r="O34" s="88"/>
      <c r="P34" s="88">
        <v>45061</v>
      </c>
    </row>
    <row r="35" spans="1:16" ht="25.5" customHeight="1" thickBot="1">
      <c r="A35" s="63" t="s">
        <v>250</v>
      </c>
      <c r="B35" s="66" t="s">
        <v>168</v>
      </c>
      <c r="C35" s="75"/>
      <c r="D35" s="74">
        <f t="shared" si="7"/>
        <v>45223</v>
      </c>
      <c r="E35" s="74">
        <f t="shared" ref="E35" si="108">D35+5</f>
        <v>45228</v>
      </c>
      <c r="F35" s="89" t="s">
        <v>268</v>
      </c>
      <c r="G35" s="93" t="s">
        <v>272</v>
      </c>
      <c r="H35" s="92"/>
      <c r="I35" s="87">
        <f t="shared" ref="I35" si="109">I33+7</f>
        <v>45235</v>
      </c>
      <c r="J35" s="87">
        <f t="shared" ref="J35" si="110">I35+1</f>
        <v>45236</v>
      </c>
      <c r="K35" s="87">
        <f t="shared" ref="K35" si="111">J35+20</f>
        <v>45256</v>
      </c>
      <c r="L35" s="87">
        <f t="shared" ref="L35" si="112">K35+2</f>
        <v>45258</v>
      </c>
      <c r="M35" s="87">
        <f t="shared" ref="M35" si="113">L35+1</f>
        <v>45259</v>
      </c>
      <c r="N35" s="87">
        <f t="shared" ref="N35" si="114">M35+2</f>
        <v>45261</v>
      </c>
      <c r="O35" s="87">
        <f t="shared" ref="O35" si="115">N35+1</f>
        <v>45262</v>
      </c>
      <c r="P35" s="87">
        <f t="shared" ref="P35" si="116">O35+2</f>
        <v>45264</v>
      </c>
    </row>
    <row r="36" spans="1:16" ht="25.5" customHeight="1" thickBot="1">
      <c r="A36" s="63" t="s">
        <v>251</v>
      </c>
      <c r="B36" s="64" t="s">
        <v>169</v>
      </c>
      <c r="C36" s="58"/>
      <c r="D36" s="60">
        <f t="shared" si="7"/>
        <v>45225</v>
      </c>
      <c r="E36" s="60">
        <f t="shared" ref="E36" si="117">D36+6</f>
        <v>45231</v>
      </c>
      <c r="F36" s="89"/>
      <c r="G36" s="93"/>
      <c r="H36" s="92"/>
      <c r="I36" s="88">
        <v>44805</v>
      </c>
      <c r="J36" s="88">
        <v>45032</v>
      </c>
      <c r="K36" s="88">
        <v>45053</v>
      </c>
      <c r="L36" s="88">
        <v>45055</v>
      </c>
      <c r="M36" s="88">
        <v>45056</v>
      </c>
      <c r="N36" s="88">
        <v>45058</v>
      </c>
      <c r="O36" s="88"/>
      <c r="P36" s="88">
        <v>45061</v>
      </c>
    </row>
    <row r="37" spans="1:16" ht="25.5" customHeight="1" thickBot="1">
      <c r="A37" s="63" t="s">
        <v>252</v>
      </c>
      <c r="B37" s="64" t="s">
        <v>44</v>
      </c>
      <c r="C37" s="73"/>
      <c r="D37" s="74">
        <f t="shared" si="7"/>
        <v>45230</v>
      </c>
      <c r="E37" s="74">
        <f t="shared" ref="E37" si="118">D37+5</f>
        <v>45235</v>
      </c>
      <c r="F37" s="89" t="s">
        <v>269</v>
      </c>
      <c r="G37" s="90" t="s">
        <v>173</v>
      </c>
      <c r="H37" s="92"/>
      <c r="I37" s="87">
        <f t="shared" ref="I37" si="119">I35+7</f>
        <v>45242</v>
      </c>
      <c r="J37" s="87">
        <f t="shared" ref="J37" si="120">I37+1</f>
        <v>45243</v>
      </c>
      <c r="K37" s="87">
        <f t="shared" ref="K37" si="121">J37+20</f>
        <v>45263</v>
      </c>
      <c r="L37" s="87">
        <f t="shared" ref="L37" si="122">K37+2</f>
        <v>45265</v>
      </c>
      <c r="M37" s="87">
        <f t="shared" ref="M37" si="123">L37+1</f>
        <v>45266</v>
      </c>
      <c r="N37" s="87">
        <f t="shared" ref="N37" si="124">M37+2</f>
        <v>45268</v>
      </c>
      <c r="O37" s="87">
        <f t="shared" ref="O37" si="125">N37+1</f>
        <v>45269</v>
      </c>
      <c r="P37" s="87">
        <f t="shared" ref="P37" si="126">O37+2</f>
        <v>45271</v>
      </c>
    </row>
    <row r="38" spans="1:16" ht="25.5" customHeight="1" thickBot="1">
      <c r="A38" s="63" t="s">
        <v>253</v>
      </c>
      <c r="B38" s="66" t="s">
        <v>227</v>
      </c>
      <c r="C38" s="59"/>
      <c r="D38" s="60">
        <f t="shared" si="7"/>
        <v>45232</v>
      </c>
      <c r="E38" s="60">
        <f t="shared" ref="E38" si="127">D38+6</f>
        <v>45238</v>
      </c>
      <c r="F38" s="89"/>
      <c r="G38" s="91"/>
      <c r="H38" s="92"/>
      <c r="I38" s="88">
        <v>44806</v>
      </c>
      <c r="J38" s="88">
        <v>45032</v>
      </c>
      <c r="K38" s="88">
        <v>45053</v>
      </c>
      <c r="L38" s="88">
        <v>45055</v>
      </c>
      <c r="M38" s="88">
        <v>45056</v>
      </c>
      <c r="N38" s="88">
        <v>45058</v>
      </c>
      <c r="O38" s="88"/>
      <c r="P38" s="88">
        <v>45061</v>
      </c>
    </row>
    <row r="39" spans="1:16" ht="25.5" customHeight="1" thickBot="1">
      <c r="A39" s="63" t="s">
        <v>254</v>
      </c>
      <c r="B39" s="66" t="s">
        <v>168</v>
      </c>
      <c r="C39" s="79"/>
      <c r="D39" s="74">
        <f t="shared" si="7"/>
        <v>45237</v>
      </c>
      <c r="E39" s="74">
        <f t="shared" ref="E39" si="128">D39+5</f>
        <v>45242</v>
      </c>
      <c r="F39" s="89" t="s">
        <v>270</v>
      </c>
      <c r="G39" s="93" t="s">
        <v>174</v>
      </c>
      <c r="H39" s="92"/>
      <c r="I39" s="87">
        <f t="shared" ref="I39" si="129">I37+7</f>
        <v>45249</v>
      </c>
      <c r="J39" s="87">
        <f t="shared" ref="J39" si="130">I39+1</f>
        <v>45250</v>
      </c>
      <c r="K39" s="87">
        <f t="shared" ref="K39" si="131">J39+20</f>
        <v>45270</v>
      </c>
      <c r="L39" s="87">
        <f t="shared" ref="L39" si="132">K39+2</f>
        <v>45272</v>
      </c>
      <c r="M39" s="87">
        <f t="shared" ref="M39" si="133">L39+1</f>
        <v>45273</v>
      </c>
      <c r="N39" s="87">
        <f t="shared" ref="N39" si="134">M39+2</f>
        <v>45275</v>
      </c>
      <c r="O39" s="87">
        <f t="shared" ref="O39" si="135">N39+1</f>
        <v>45276</v>
      </c>
      <c r="P39" s="87">
        <f t="shared" ref="P39" si="136">O39+2</f>
        <v>45278</v>
      </c>
    </row>
    <row r="40" spans="1:16" ht="25.5" customHeight="1" thickBot="1">
      <c r="A40" s="63" t="s">
        <v>255</v>
      </c>
      <c r="B40" s="64" t="s">
        <v>79</v>
      </c>
      <c r="C40" s="72"/>
      <c r="D40" s="60">
        <f t="shared" si="7"/>
        <v>45239</v>
      </c>
      <c r="E40" s="60">
        <f t="shared" ref="E40" si="137">D40+6</f>
        <v>45245</v>
      </c>
      <c r="F40" s="89"/>
      <c r="G40" s="93"/>
      <c r="H40" s="92"/>
      <c r="I40" s="88">
        <v>44807</v>
      </c>
      <c r="J40" s="88">
        <v>45032</v>
      </c>
      <c r="K40" s="88">
        <v>45053</v>
      </c>
      <c r="L40" s="88">
        <v>45055</v>
      </c>
      <c r="M40" s="88">
        <v>45056</v>
      </c>
      <c r="N40" s="88">
        <v>45058</v>
      </c>
      <c r="O40" s="88"/>
      <c r="P40" s="88">
        <v>45061</v>
      </c>
    </row>
    <row r="41" spans="1:16" ht="25.5" customHeight="1" thickBot="1">
      <c r="B41" s="64"/>
    </row>
    <row r="42" spans="1:16" ht="25.5" customHeight="1" thickBot="1">
      <c r="B42" s="66"/>
    </row>
    <row r="69" spans="1:32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/>
      <c r="P69" s="1"/>
      <c r="Q69" s="1"/>
      <c r="R69" s="1"/>
      <c r="S69" s="1"/>
      <c r="T69" s="1"/>
      <c r="U69" s="5"/>
      <c r="V69" s="5"/>
      <c r="W69" s="3"/>
      <c r="X69" s="3"/>
      <c r="Y69" s="5"/>
      <c r="Z69" s="5"/>
      <c r="AA69" s="3"/>
      <c r="AB69" s="2"/>
      <c r="AC69" s="4"/>
      <c r="AD69" s="4"/>
      <c r="AE69" s="2"/>
      <c r="AF69" s="2"/>
    </row>
    <row r="70" spans="1:32" ht="15">
      <c r="A70" t="s">
        <v>38</v>
      </c>
      <c r="F70" t="s">
        <v>176</v>
      </c>
    </row>
    <row r="71" spans="1:32" ht="15">
      <c r="A71" t="s">
        <v>39</v>
      </c>
      <c r="J71" s="55"/>
    </row>
    <row r="72" spans="1:32" ht="15">
      <c r="A72" t="s">
        <v>37</v>
      </c>
    </row>
    <row r="73" spans="1:32" ht="15">
      <c r="A73" t="s">
        <v>170</v>
      </c>
    </row>
  </sheetData>
  <mergeCells count="189">
    <mergeCell ref="O21:O22"/>
    <mergeCell ref="P21:P22"/>
    <mergeCell ref="I13:I14"/>
    <mergeCell ref="J13:J14"/>
    <mergeCell ref="K13:K14"/>
    <mergeCell ref="L13:L14"/>
    <mergeCell ref="M13:M14"/>
    <mergeCell ref="N13:N14"/>
    <mergeCell ref="O13:O14"/>
    <mergeCell ref="P13:P14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I37:I38"/>
    <mergeCell ref="J37:J38"/>
    <mergeCell ref="K37:K38"/>
    <mergeCell ref="L37:L38"/>
    <mergeCell ref="M37:M38"/>
    <mergeCell ref="N37:N38"/>
    <mergeCell ref="O37:O38"/>
    <mergeCell ref="P37:P38"/>
    <mergeCell ref="I39:I40"/>
    <mergeCell ref="J39:J40"/>
    <mergeCell ref="K39:K40"/>
    <mergeCell ref="L39:L40"/>
    <mergeCell ref="M39:M40"/>
    <mergeCell ref="N39:N40"/>
    <mergeCell ref="O39:O40"/>
    <mergeCell ref="P39:P40"/>
    <mergeCell ref="J33:J34"/>
    <mergeCell ref="K33:K34"/>
    <mergeCell ref="L33:L34"/>
    <mergeCell ref="M33:M34"/>
    <mergeCell ref="N33:N34"/>
    <mergeCell ref="O33:O34"/>
    <mergeCell ref="P33:P34"/>
    <mergeCell ref="I35:I36"/>
    <mergeCell ref="J35:J36"/>
    <mergeCell ref="K35:K36"/>
    <mergeCell ref="L35:L36"/>
    <mergeCell ref="M35:M36"/>
    <mergeCell ref="N35:N36"/>
    <mergeCell ref="O35:O36"/>
    <mergeCell ref="P35:P36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F39:F40"/>
    <mergeCell ref="G39:G40"/>
    <mergeCell ref="H39:H40"/>
    <mergeCell ref="I25:I26"/>
    <mergeCell ref="J25:J26"/>
    <mergeCell ref="K25:K26"/>
    <mergeCell ref="L25:L26"/>
    <mergeCell ref="M25:M26"/>
    <mergeCell ref="N25:N26"/>
    <mergeCell ref="I29:I30"/>
    <mergeCell ref="F35:F36"/>
    <mergeCell ref="F37:F38"/>
    <mergeCell ref="G33:G34"/>
    <mergeCell ref="H33:H34"/>
    <mergeCell ref="G35:G36"/>
    <mergeCell ref="H35:H36"/>
    <mergeCell ref="G37:G38"/>
    <mergeCell ref="H37:H38"/>
    <mergeCell ref="J29:J30"/>
    <mergeCell ref="K29:K30"/>
    <mergeCell ref="L29:L30"/>
    <mergeCell ref="M29:M30"/>
    <mergeCell ref="N29:N30"/>
    <mergeCell ref="I33:I34"/>
    <mergeCell ref="O25:O26"/>
    <mergeCell ref="P25:P26"/>
    <mergeCell ref="I27:I28"/>
    <mergeCell ref="J27:J28"/>
    <mergeCell ref="K27:K28"/>
    <mergeCell ref="L27:L28"/>
    <mergeCell ref="M27:M28"/>
    <mergeCell ref="N27:N28"/>
    <mergeCell ref="O27:O28"/>
    <mergeCell ref="P27:P28"/>
    <mergeCell ref="G27:G28"/>
    <mergeCell ref="H27:H28"/>
    <mergeCell ref="G29:G30"/>
    <mergeCell ref="H29:H30"/>
    <mergeCell ref="G31:G32"/>
    <mergeCell ref="H31:H32"/>
    <mergeCell ref="G23:G24"/>
    <mergeCell ref="G25:G26"/>
    <mergeCell ref="H21:H22"/>
    <mergeCell ref="G17:G18"/>
    <mergeCell ref="G19:G20"/>
    <mergeCell ref="G21:G22"/>
    <mergeCell ref="F13:F14"/>
    <mergeCell ref="G13:G14"/>
    <mergeCell ref="F23:F24"/>
    <mergeCell ref="F19:F20"/>
    <mergeCell ref="F21:F22"/>
    <mergeCell ref="H25:H26"/>
    <mergeCell ref="H19:H20"/>
    <mergeCell ref="F17:F18"/>
    <mergeCell ref="F25:F26"/>
    <mergeCell ref="H17:H18"/>
    <mergeCell ref="F27:F28"/>
    <mergeCell ref="F29:F30"/>
    <mergeCell ref="F31:F32"/>
    <mergeCell ref="F33:F34"/>
    <mergeCell ref="A9:A10"/>
    <mergeCell ref="B9:B10"/>
    <mergeCell ref="C9:C10"/>
    <mergeCell ref="D9:D10"/>
    <mergeCell ref="E9:E10"/>
    <mergeCell ref="F9:F10"/>
    <mergeCell ref="A8:C8"/>
    <mergeCell ref="F8:H8"/>
    <mergeCell ref="E1:M1"/>
    <mergeCell ref="E2:M2"/>
    <mergeCell ref="H9:H10"/>
    <mergeCell ref="I9:I10"/>
    <mergeCell ref="M9:M10"/>
    <mergeCell ref="L9:L10"/>
    <mergeCell ref="K9:K10"/>
    <mergeCell ref="J9:J10"/>
    <mergeCell ref="G9:G10"/>
    <mergeCell ref="I17:I18"/>
    <mergeCell ref="J17:J18"/>
    <mergeCell ref="K17:K18"/>
    <mergeCell ref="H13:H14"/>
    <mergeCell ref="N9:N10"/>
    <mergeCell ref="O9:O10"/>
    <mergeCell ref="P9:P10"/>
    <mergeCell ref="I8:J8"/>
    <mergeCell ref="K8:L8"/>
    <mergeCell ref="M8:N8"/>
    <mergeCell ref="O8:P8"/>
    <mergeCell ref="O15:O16"/>
    <mergeCell ref="P15:P16"/>
    <mergeCell ref="N17:N18"/>
    <mergeCell ref="O17:O18"/>
    <mergeCell ref="P17:P18"/>
    <mergeCell ref="L17:L18"/>
    <mergeCell ref="M17:M18"/>
    <mergeCell ref="N11:N12"/>
    <mergeCell ref="O11:O12"/>
    <mergeCell ref="P11:P12"/>
    <mergeCell ref="M11:M12"/>
    <mergeCell ref="H11:H12"/>
    <mergeCell ref="M15:M16"/>
    <mergeCell ref="N23:N24"/>
    <mergeCell ref="O23:O24"/>
    <mergeCell ref="P23:P24"/>
    <mergeCell ref="L23:L24"/>
    <mergeCell ref="M23:M24"/>
    <mergeCell ref="H23:H24"/>
    <mergeCell ref="I23:I24"/>
    <mergeCell ref="J23:J24"/>
    <mergeCell ref="K23:K24"/>
    <mergeCell ref="N15:N16"/>
    <mergeCell ref="I11:I12"/>
    <mergeCell ref="J11:J12"/>
    <mergeCell ref="K11:K12"/>
    <mergeCell ref="L11:L12"/>
    <mergeCell ref="F15:F16"/>
    <mergeCell ref="F11:F12"/>
    <mergeCell ref="G15:G16"/>
    <mergeCell ref="H15:H16"/>
    <mergeCell ref="I15:I16"/>
    <mergeCell ref="J15:J16"/>
    <mergeCell ref="K15:K16"/>
    <mergeCell ref="L15:L16"/>
    <mergeCell ref="G11:G12"/>
  </mergeCells>
  <hyperlinks>
    <hyperlink ref="G35" r:id="rId1" display="http://www.yangming.com/e-service/Vessel_Tracking/vessel_tracking_detail.aspx?vessel=OHNG&amp;func=current" xr:uid="{881893F9-1998-4548-B688-D013B1170E1B}"/>
    <hyperlink ref="G37" r:id="rId2" display="http://www.yangming.com/e-service/Vessel_Tracking/vessel_tracking_detail.aspx?vessel=ORPE&amp;func=current" xr:uid="{1C03155B-AD5B-486B-9781-335B1EECB383}"/>
    <hyperlink ref="B12" r:id="rId3" display="http://www.yangming.com/e-service/Vessel_Tracking/vessel_tracking_detail.aspx?vessel=YING&amp;func=current" xr:uid="{A38E96D7-20F2-4847-8449-3CAA382D2AF2}"/>
    <hyperlink ref="B14" r:id="rId4" display="http://www.yangming.com/e-service/Vessel_Tracking/vessel_tracking_detail.aspx?vessel=YINT&amp;func=current" xr:uid="{C95E26D4-F9C0-4A43-A12E-5EA0354896BB}"/>
    <hyperlink ref="B16" r:id="rId5" display="http://www.yangming.com/e-service/Vessel_Tracking/vessel_tracking_detail.aspx?vessel=YHRZ&amp;func=current" xr:uid="{E338A6A6-FB3C-426B-AA87-DAB8C1011F30}"/>
    <hyperlink ref="B18" r:id="rId6" display="http://www.yangming.com/e-service/Vessel_Tracking/vessel_tracking_detail.aspx?vessel=YITA&amp;func=current" xr:uid="{073271E5-B68C-4F0F-970B-3B446B70F789}"/>
    <hyperlink ref="B11" r:id="rId7" display="http://www.yangming.com/e-service/Vessel_Tracking/vessel_tracking_detail.aspx?vessel=PPCF&amp;func=current" xr:uid="{F1B5CED7-8F4B-469A-B5AC-5F5264746024}"/>
    <hyperlink ref="B13" r:id="rId8" display="http://www.yangming.com/e-service/Vessel_Tracking/vessel_tracking_detail.aspx?vessel=YHTS&amp;func=current" xr:uid="{9D2FA258-85EC-4294-80F3-8B86793CEFE7}"/>
    <hyperlink ref="B15" r:id="rId9" display="http://www.yangming.com/e-service/Vessel_Tracking/vessel_tracking_detail.aspx?vessel=PPCF&amp;func=current" xr:uid="{56440A98-5795-44E7-ABFB-0E4227CB033A}"/>
    <hyperlink ref="B17" r:id="rId10" display="http://www.yangming.com/e-service/Vessel_Tracking/vessel_tracking_detail.aspx?vessel=YHTS&amp;func=current" xr:uid="{2CA64D3B-0957-4C30-9AE6-21DA2474BD91}"/>
    <hyperlink ref="B20" r:id="rId11" display="http://www.yangming.com/e-service/Vessel_Tracking/vessel_tracking_detail.aspx?vessel=YING&amp;func=current" xr:uid="{BAEC674C-B122-4213-BD5E-44EB369E31DD}"/>
    <hyperlink ref="B22" r:id="rId12" display="http://www.yangming.com/e-service/Vessel_Tracking/vessel_tracking_detail.aspx?vessel=YINT&amp;func=current" xr:uid="{30D03D3E-0C34-4C6A-8DDB-01EA7CDB44A8}"/>
    <hyperlink ref="B24" r:id="rId13" display="http://www.yangming.com/e-service/Vessel_Tracking/vessel_tracking_detail.aspx?vessel=YHRZ&amp;func=current" xr:uid="{B0F30AF8-A28C-4486-BDEB-31B4189CABB7}"/>
    <hyperlink ref="B26" r:id="rId14" display="http://www.yangming.com/e-service/Vessel_Tracking/vessel_tracking_detail.aspx?vessel=YITA&amp;func=current" xr:uid="{768A8227-2DF4-4A49-AD90-64FF69071AAF}"/>
    <hyperlink ref="B19" r:id="rId15" display="http://www.yangming.com/e-service/Vessel_Tracking/vessel_tracking_detail.aspx?vessel=PPCF&amp;func=current" xr:uid="{C8031857-3851-49F3-956C-6ADAB8143B96}"/>
    <hyperlink ref="B21" r:id="rId16" display="http://www.yangming.com/e-service/Vessel_Tracking/vessel_tracking_detail.aspx?vessel=YHTS&amp;func=current" xr:uid="{2997D351-61D6-475B-8426-64633CDFDFEB}"/>
    <hyperlink ref="B23" r:id="rId17" display="http://www.yangming.com/e-service/Vessel_Tracking/vessel_tracking_detail.aspx?vessel=PPCF&amp;func=current" xr:uid="{3DD522E1-A908-4BCA-91A4-15566DC4B29D}"/>
    <hyperlink ref="B25" r:id="rId18" display="http://www.yangming.com/e-service/Vessel_Tracking/vessel_tracking_detail.aspx?vessel=YHTS&amp;func=current" xr:uid="{5CD979D2-3A24-4B1B-84F0-66A37096962D}"/>
    <hyperlink ref="B28" r:id="rId19" display="http://www.yangming.com/e-service/Vessel_Tracking/vessel_tracking_detail.aspx?vessel=YING&amp;func=current" xr:uid="{B33AF0E8-9362-4B1A-A3A1-FFA2DF9A1500}"/>
    <hyperlink ref="B30" r:id="rId20" display="http://www.yangming.com/e-service/Vessel_Tracking/vessel_tracking_detail.aspx?vessel=YINT&amp;func=current" xr:uid="{3755E9D7-D6B8-48CC-BE4E-25FD4A46E8F3}"/>
    <hyperlink ref="B32" r:id="rId21" display="http://www.yangming.com/e-service/Vessel_Tracking/vessel_tracking_detail.aspx?vessel=YHRZ&amp;func=current" xr:uid="{F04BF689-25D5-495C-B9BD-427021B2F74E}"/>
    <hyperlink ref="B34" r:id="rId22" display="http://www.yangming.com/e-service/Vessel_Tracking/vessel_tracking_detail.aspx?vessel=YITA&amp;func=current" xr:uid="{17292FBD-D47C-43C5-BDCE-AC22CFF2ABC5}"/>
    <hyperlink ref="B27" r:id="rId23" display="http://www.yangming.com/e-service/Vessel_Tracking/vessel_tracking_detail.aspx?vessel=PPCF&amp;func=current" xr:uid="{9F4A8EB7-59E6-42AB-97A7-EA899FC2310B}"/>
    <hyperlink ref="B29" r:id="rId24" display="http://www.yangming.com/e-service/Vessel_Tracking/vessel_tracking_detail.aspx?vessel=YHTS&amp;func=current" xr:uid="{D1C346F5-D7CF-48C6-9942-55747C100888}"/>
    <hyperlink ref="B31" r:id="rId25" display="http://www.yangming.com/e-service/Vessel_Tracking/vessel_tracking_detail.aspx?vessel=PPCF&amp;func=current" xr:uid="{07DC419B-3B0D-4A73-BCAB-9052D26ABDE1}"/>
    <hyperlink ref="B33" r:id="rId26" display="http://www.yangming.com/e-service/Vessel_Tracking/vessel_tracking_detail.aspx?vessel=YHTS&amp;func=current" xr:uid="{8D363259-ED34-4AA8-9FC8-BE88E370B216}"/>
    <hyperlink ref="B36" r:id="rId27" display="http://www.yangming.com/e-service/Vessel_Tracking/vessel_tracking_detail.aspx?vessel=YING&amp;func=current" xr:uid="{B7274823-46F8-4701-A15A-6E85DD9B13C5}"/>
    <hyperlink ref="B38" r:id="rId28" display="http://www.yangming.com/e-service/Vessel_Tracking/vessel_tracking_detail.aspx?vessel=YINT&amp;func=current" xr:uid="{D9CFF034-9ED8-4426-953F-01A7BAF47ED3}"/>
    <hyperlink ref="B40" r:id="rId29" display="http://www.yangming.com/e-service/Vessel_Tracking/vessel_tracking_detail.aspx?vessel=YHRZ&amp;func=current" xr:uid="{E7BDA67A-0392-4B65-BA44-2ABB25B68374}"/>
    <hyperlink ref="B35" r:id="rId30" display="http://www.yangming.com/e-service/Vessel_Tracking/vessel_tracking_detail.aspx?vessel=PPCF&amp;func=current" xr:uid="{B88BADD3-2EB1-47CA-B1A8-ECAF4F4AC12C}"/>
    <hyperlink ref="B37" r:id="rId31" display="http://www.yangming.com/e-service/Vessel_Tracking/vessel_tracking_detail.aspx?vessel=YHTS&amp;func=current" xr:uid="{52B986A2-C059-44C8-80D0-8C22C1C5A07A}"/>
    <hyperlink ref="B39" r:id="rId32" display="http://www.yangming.com/e-service/Vessel_Tracking/vessel_tracking_detail.aspx?vessel=PPCF&amp;func=current" xr:uid="{EB849F44-DE1B-4F35-B7A0-71FFAC35DA3C}"/>
    <hyperlink ref="G13" r:id="rId33" display="http://www.yangming.com/e-service/Vessel_Tracking/vessel_tracking_detail.aspx?vessel=NVGA&amp;func=current" xr:uid="{D5CCF523-0631-4433-9A3F-2FD03BBEA7C6}"/>
    <hyperlink ref="G14" r:id="rId34" display="http://www.yangming.com/e-service/Vessel_Tracking/vessel_tracking_detail.aspx?vessel=NVGA&amp;func=current" xr:uid="{C00E670B-E4E4-4D73-872F-67FC5BFBEF97}"/>
    <hyperlink ref="G15" r:id="rId35" display="http://www.yangming.com/e-service/Vessel_Tracking/vessel_tracking_detail.aspx?vessel=NVNS&amp;func=current" xr:uid="{80E5D3C0-4FBB-4861-8C13-D090693B6A8C}"/>
    <hyperlink ref="G31" r:id="rId36" display="http://www.yangming.com/e-service/Vessel_Tracking/vessel_tracking_detail.aspx?vessel=OLPS&amp;func=current" xr:uid="{0621762F-6A3F-4EFB-AD4C-EEB90499E1E2}"/>
    <hyperlink ref="G29" r:id="rId37" display="http://www.yangming.com/e-service/Vessel_Tracking/vessel_tracking_detail.aspx?vessel=NRIN&amp;func=current" xr:uid="{6AA7D0DE-EEF0-4AF9-AF47-4884DBF5A1F5}"/>
    <hyperlink ref="G27" r:id="rId38" display="http://www.yangming.com/e-service/Vessel_Tracking/vessel_tracking_detail.aspx?vessel=OHNB&amp;func=current" xr:uid="{2A94C84A-7FBD-4132-9006-8DE554B5D971}"/>
    <hyperlink ref="G25" r:id="rId39" display="http://www.yangming.com/e-service/Vessel_Tracking/vessel_tracking_detail.aspx?vessel=NVRG&amp;func=current" xr:uid="{2B9CD1D4-421F-4A25-863F-3DFD5D6F3986}"/>
    <hyperlink ref="G23" r:id="rId40" display="http://www.yangming.com/e-service/Vessel_Tracking/vessel_tracking_detail.aspx?vessel=OHSM&amp;func=current" xr:uid="{0FE6681C-D6DB-4462-AC6B-B89F18517A24}"/>
    <hyperlink ref="G21" r:id="rId41" display="http://www.yangming.com/e-service/Vessel_Tracking/vessel_tracking_detail.aspx?vessel=OHNL&amp;func=current" xr:uid="{2E180C21-6AC6-4E17-ADEC-3DD80D22C30C}"/>
    <hyperlink ref="G19" r:id="rId42" display="http://www.yangming.com/e-service/Vessel_Tracking/vessel_tracking_detail.aspx?vessel=OHNI&amp;func=current" xr:uid="{CB24C6F8-B523-4F95-8F5F-1A86F341A554}"/>
    <hyperlink ref="G18" r:id="rId43" display="http://www.yangming.com/e-service/Vessel_Tracking/vessel_tracking_detail.aspx?vessel=OHBG&amp;func=current" xr:uid="{501270E8-F702-4F01-BC20-92FA1DDC93BE}"/>
    <hyperlink ref="G17" r:id="rId44" display="http://www.yangming.com/e-service/Vessel_Tracking/vessel_tracking_detail.aspx?vessel=OHBG&amp;func=current" xr:uid="{50E98E59-17DE-47FB-A50C-3DC223DC1454}"/>
    <hyperlink ref="G33" r:id="rId45" display="http://www.yangming.com/e-service/Vessel_Tracking/vessel_tracking_detail.aspx?vessel=NVGA&amp;func=current" xr:uid="{CADD6FBF-0842-446D-A3B4-2162E2FBC253}"/>
    <hyperlink ref="G34" r:id="rId46" display="http://www.yangming.com/e-service/Vessel_Tracking/vessel_tracking_detail.aspx?vessel=NVGA&amp;func=current" xr:uid="{E6164AD4-1620-42DB-A3DF-D796AA500293}"/>
    <hyperlink ref="G39" r:id="rId47" display="http://www.yangming.com/e-service/Vessel_Tracking/vessel_tracking_detail.aspx?vessel=ORPE&amp;func=current" xr:uid="{48EA3E9E-B2AC-4133-A4FD-83C04ADDC41C}"/>
  </hyperlinks>
  <pageMargins left="0.7" right="0.7" top="0.75" bottom="0.75" header="0.3" footer="0.3"/>
  <pageSetup paperSize="9" scale="85" fitToWidth="2" orientation="landscape" r:id="rId48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topLeftCell="A13" zoomScale="85" zoomScaleNormal="85" workbookViewId="0">
      <selection activeCell="A11" sqref="A11:C28"/>
    </sheetView>
  </sheetViews>
  <sheetFormatPr defaultColWidth="9.140625" defaultRowHeight="24" customHeight="1"/>
  <cols>
    <col min="1" max="1" width="11.42578125" customWidth="1"/>
    <col min="2" max="2" width="19.7109375" customWidth="1"/>
    <col min="3" max="3" width="9.42578125" customWidth="1"/>
    <col min="4" max="4" width="6.7109375" customWidth="1"/>
    <col min="5" max="5" width="9.42578125" customWidth="1"/>
    <col min="6" max="6" width="8" customWidth="1"/>
    <col min="7" max="7" width="12.140625" customWidth="1"/>
    <col min="8" max="8" width="15.140625" customWidth="1"/>
    <col min="9" max="9" width="9.42578125" customWidth="1"/>
    <col min="10" max="10" width="8.7109375" customWidth="1"/>
    <col min="11" max="12" width="8.42578125" customWidth="1"/>
    <col min="13" max="13" width="10" customWidth="1"/>
  </cols>
  <sheetData>
    <row r="1" spans="1:17" ht="24" customHeight="1">
      <c r="E1" s="100" t="s">
        <v>21</v>
      </c>
      <c r="F1" s="100"/>
      <c r="G1" s="100"/>
      <c r="H1" s="100"/>
      <c r="I1" s="100"/>
      <c r="J1" s="100"/>
      <c r="K1" s="100"/>
      <c r="L1" s="100"/>
      <c r="M1" s="100"/>
      <c r="N1" s="100"/>
    </row>
    <row r="2" spans="1:17" ht="24" customHeight="1">
      <c r="E2" s="101" t="s">
        <v>30</v>
      </c>
      <c r="F2" s="101"/>
      <c r="G2" s="101"/>
      <c r="H2" s="101"/>
      <c r="I2" s="101"/>
      <c r="J2" s="101"/>
      <c r="K2" s="101"/>
      <c r="L2" s="101"/>
      <c r="M2" s="101"/>
      <c r="N2" s="101"/>
    </row>
    <row r="4" spans="1:17" ht="24" customHeight="1">
      <c r="A4" s="8"/>
      <c r="B4" s="9"/>
      <c r="C4" s="9"/>
      <c r="D4" s="9"/>
      <c r="E4" s="9"/>
      <c r="F4" s="9"/>
      <c r="G4" s="9"/>
      <c r="H4" s="13" t="s">
        <v>22</v>
      </c>
      <c r="I4" s="14"/>
      <c r="J4" s="15"/>
      <c r="K4" s="15"/>
      <c r="L4" s="15"/>
      <c r="M4" s="14"/>
    </row>
    <row r="5" spans="1:17" ht="24" customHeight="1">
      <c r="A5" s="8" t="s">
        <v>43</v>
      </c>
      <c r="B5" s="9"/>
      <c r="C5" s="9"/>
      <c r="D5" s="9"/>
      <c r="E5" s="9"/>
      <c r="F5" s="9"/>
      <c r="G5" s="9"/>
      <c r="H5" s="13" t="s">
        <v>41</v>
      </c>
      <c r="I5" s="14"/>
      <c r="J5" s="15"/>
      <c r="K5" s="15"/>
      <c r="L5" s="15"/>
      <c r="M5" s="14"/>
    </row>
    <row r="6" spans="1:17" ht="24" customHeight="1">
      <c r="A6" s="11" t="s">
        <v>23</v>
      </c>
      <c r="B6" s="9"/>
      <c r="C6" s="9"/>
      <c r="D6" s="9"/>
      <c r="E6" s="9"/>
      <c r="F6" s="9"/>
      <c r="G6" s="9"/>
      <c r="H6" s="13" t="s">
        <v>42</v>
      </c>
      <c r="I6" s="16"/>
      <c r="J6" s="15"/>
      <c r="K6" s="15"/>
      <c r="L6" s="15"/>
      <c r="M6" s="14"/>
    </row>
    <row r="7" spans="1:17" ht="24" customHeight="1">
      <c r="A7" s="11"/>
      <c r="B7" s="9"/>
      <c r="C7" s="9"/>
      <c r="D7" s="9"/>
      <c r="E7" s="9"/>
      <c r="F7" s="9"/>
      <c r="G7" s="9"/>
      <c r="H7" s="10"/>
      <c r="I7" s="12"/>
      <c r="J7" s="9"/>
      <c r="K7" s="9"/>
      <c r="L7" s="9"/>
    </row>
    <row r="8" spans="1:17" ht="24" customHeight="1">
      <c r="A8" s="123" t="s">
        <v>0</v>
      </c>
      <c r="B8" s="124"/>
      <c r="C8" s="124"/>
      <c r="D8" s="125"/>
      <c r="E8" s="17" t="s">
        <v>1</v>
      </c>
      <c r="F8" s="17" t="s">
        <v>2</v>
      </c>
      <c r="G8" s="119" t="s">
        <v>3</v>
      </c>
      <c r="H8" s="119"/>
      <c r="I8" s="119"/>
      <c r="J8" s="17" t="s">
        <v>2</v>
      </c>
      <c r="K8" s="18" t="s">
        <v>12</v>
      </c>
      <c r="L8" s="18" t="s">
        <v>13</v>
      </c>
      <c r="M8" s="18" t="s">
        <v>11</v>
      </c>
      <c r="N8" s="19" t="s">
        <v>10</v>
      </c>
      <c r="O8" s="20"/>
    </row>
    <row r="9" spans="1:17" ht="24" customHeight="1">
      <c r="A9" s="122" t="s">
        <v>4</v>
      </c>
      <c r="B9" s="122" t="s">
        <v>5</v>
      </c>
      <c r="C9" s="122" t="s">
        <v>6</v>
      </c>
      <c r="D9" s="120" t="s">
        <v>31</v>
      </c>
      <c r="E9" s="120" t="s">
        <v>7</v>
      </c>
      <c r="F9" s="120" t="s">
        <v>8</v>
      </c>
      <c r="G9" s="122" t="s">
        <v>4</v>
      </c>
      <c r="H9" s="122" t="s">
        <v>5</v>
      </c>
      <c r="I9" s="122" t="s">
        <v>6</v>
      </c>
      <c r="J9" s="120" t="s">
        <v>7</v>
      </c>
      <c r="K9" s="120" t="s">
        <v>8</v>
      </c>
      <c r="L9" s="120" t="s">
        <v>8</v>
      </c>
      <c r="M9" s="120" t="s">
        <v>8</v>
      </c>
      <c r="N9" s="120" t="s">
        <v>8</v>
      </c>
      <c r="O9" s="20"/>
    </row>
    <row r="10" spans="1:17" ht="24" customHeight="1">
      <c r="A10" s="122"/>
      <c r="B10" s="122"/>
      <c r="C10" s="122"/>
      <c r="D10" s="121"/>
      <c r="E10" s="121"/>
      <c r="F10" s="121"/>
      <c r="G10" s="122"/>
      <c r="H10" s="122"/>
      <c r="I10" s="122"/>
      <c r="J10" s="121"/>
      <c r="K10" s="121"/>
      <c r="L10" s="121"/>
      <c r="M10" s="121"/>
      <c r="N10" s="121"/>
      <c r="O10" s="20"/>
    </row>
    <row r="11" spans="1:17" ht="24" customHeight="1">
      <c r="A11" s="32" t="s">
        <v>63</v>
      </c>
      <c r="B11" s="33" t="s">
        <v>79</v>
      </c>
      <c r="C11" s="34" t="s">
        <v>80</v>
      </c>
      <c r="D11" s="23" t="s">
        <v>32</v>
      </c>
      <c r="E11" s="24">
        <v>43923</v>
      </c>
      <c r="F11" s="24">
        <v>43929</v>
      </c>
      <c r="G11" s="105" t="s">
        <v>115</v>
      </c>
      <c r="H11" s="107" t="s">
        <v>116</v>
      </c>
      <c r="I11" s="109" t="s">
        <v>56</v>
      </c>
      <c r="J11" s="103">
        <v>43937</v>
      </c>
      <c r="K11" s="103">
        <v>43958</v>
      </c>
      <c r="L11" s="103">
        <v>43961</v>
      </c>
      <c r="M11" s="103">
        <v>43964</v>
      </c>
      <c r="N11" s="103">
        <v>43969</v>
      </c>
      <c r="O11" s="20"/>
    </row>
    <row r="12" spans="1:17" ht="24" customHeight="1">
      <c r="A12" s="35" t="s">
        <v>60</v>
      </c>
      <c r="B12" s="39" t="s">
        <v>98</v>
      </c>
      <c r="C12" s="37" t="s">
        <v>99</v>
      </c>
      <c r="D12" s="25" t="s">
        <v>33</v>
      </c>
      <c r="E12" s="26">
        <v>43927</v>
      </c>
      <c r="F12" s="26">
        <v>43931</v>
      </c>
      <c r="G12" s="106"/>
      <c r="H12" s="108"/>
      <c r="I12" s="110"/>
      <c r="J12" s="104"/>
      <c r="K12" s="104"/>
      <c r="L12" s="104"/>
      <c r="M12" s="104"/>
      <c r="N12" s="104"/>
      <c r="O12" s="20"/>
    </row>
    <row r="13" spans="1:17" ht="24" customHeight="1">
      <c r="A13" s="32" t="s">
        <v>81</v>
      </c>
      <c r="B13" s="33" t="s">
        <v>9</v>
      </c>
      <c r="C13" s="34" t="s">
        <v>82</v>
      </c>
      <c r="D13" s="23" t="s">
        <v>32</v>
      </c>
      <c r="E13" s="24">
        <v>43930</v>
      </c>
      <c r="F13" s="24">
        <v>43936</v>
      </c>
      <c r="G13" s="111" t="s">
        <v>65</v>
      </c>
      <c r="H13" s="116" t="s">
        <v>46</v>
      </c>
      <c r="I13" s="130" t="s">
        <v>47</v>
      </c>
      <c r="J13" s="112">
        <f>J11+7</f>
        <v>43944</v>
      </c>
      <c r="K13" s="112">
        <f>K11+7</f>
        <v>43965</v>
      </c>
      <c r="L13" s="103">
        <f>L11+7</f>
        <v>43968</v>
      </c>
      <c r="M13" s="112">
        <f>M11+7</f>
        <v>43971</v>
      </c>
      <c r="N13" s="112">
        <f>N11+7</f>
        <v>43976</v>
      </c>
      <c r="O13" s="20"/>
    </row>
    <row r="14" spans="1:17" ht="24" customHeight="1">
      <c r="A14" s="35" t="s">
        <v>100</v>
      </c>
      <c r="B14" s="36" t="s">
        <v>155</v>
      </c>
      <c r="C14" s="37" t="s">
        <v>159</v>
      </c>
      <c r="D14" s="25" t="s">
        <v>33</v>
      </c>
      <c r="E14" s="26">
        <v>43934</v>
      </c>
      <c r="F14" s="26">
        <v>43938</v>
      </c>
      <c r="G14" s="111"/>
      <c r="H14" s="117"/>
      <c r="I14" s="131"/>
      <c r="J14" s="112"/>
      <c r="K14" s="112"/>
      <c r="L14" s="104"/>
      <c r="M14" s="112"/>
      <c r="N14" s="112"/>
      <c r="O14" s="20"/>
      <c r="Q14" s="20"/>
    </row>
    <row r="15" spans="1:17" ht="24" customHeight="1">
      <c r="A15" s="32" t="s">
        <v>83</v>
      </c>
      <c r="B15" s="38" t="s">
        <v>59</v>
      </c>
      <c r="C15" s="34" t="s">
        <v>84</v>
      </c>
      <c r="D15" s="23" t="s">
        <v>32</v>
      </c>
      <c r="E15" s="24">
        <v>43937</v>
      </c>
      <c r="F15" s="24">
        <v>43943</v>
      </c>
      <c r="G15" s="111" t="s">
        <v>66</v>
      </c>
      <c r="H15" s="126" t="s">
        <v>51</v>
      </c>
      <c r="I15" s="127" t="s">
        <v>64</v>
      </c>
      <c r="J15" s="112">
        <f>J13+7</f>
        <v>43951</v>
      </c>
      <c r="K15" s="112">
        <f t="shared" ref="K15:N15" si="0">K13+7</f>
        <v>43972</v>
      </c>
      <c r="L15" s="103">
        <f t="shared" si="0"/>
        <v>43975</v>
      </c>
      <c r="M15" s="112">
        <f t="shared" si="0"/>
        <v>43978</v>
      </c>
      <c r="N15" s="112">
        <f t="shared" si="0"/>
        <v>43983</v>
      </c>
      <c r="O15" s="20"/>
      <c r="Q15" s="20"/>
    </row>
    <row r="16" spans="1:17" ht="24" customHeight="1">
      <c r="A16" s="35" t="s">
        <v>101</v>
      </c>
      <c r="B16" s="39" t="s">
        <v>98</v>
      </c>
      <c r="C16" s="40" t="s">
        <v>102</v>
      </c>
      <c r="D16" s="25" t="s">
        <v>33</v>
      </c>
      <c r="E16" s="26">
        <v>43941</v>
      </c>
      <c r="F16" s="26">
        <v>43945</v>
      </c>
      <c r="G16" s="111"/>
      <c r="H16" s="126"/>
      <c r="I16" s="127"/>
      <c r="J16" s="112"/>
      <c r="K16" s="112"/>
      <c r="L16" s="104"/>
      <c r="M16" s="112"/>
      <c r="N16" s="112"/>
      <c r="O16" s="20"/>
    </row>
    <row r="17" spans="1:35" ht="24" customHeight="1">
      <c r="A17" s="32" t="s">
        <v>85</v>
      </c>
      <c r="B17" s="38" t="s">
        <v>71</v>
      </c>
      <c r="C17" s="34" t="s">
        <v>86</v>
      </c>
      <c r="D17" s="23" t="s">
        <v>32</v>
      </c>
      <c r="E17" s="24">
        <v>43944</v>
      </c>
      <c r="F17" s="24">
        <v>43950</v>
      </c>
      <c r="G17" s="111" t="s">
        <v>117</v>
      </c>
      <c r="H17" s="116" t="s">
        <v>46</v>
      </c>
      <c r="I17" s="130"/>
      <c r="J17" s="112">
        <f t="shared" ref="J17:N17" si="1">J15+7</f>
        <v>43958</v>
      </c>
      <c r="K17" s="112">
        <f t="shared" si="1"/>
        <v>43979</v>
      </c>
      <c r="L17" s="103">
        <f t="shared" si="1"/>
        <v>43982</v>
      </c>
      <c r="M17" s="112">
        <f t="shared" si="1"/>
        <v>43985</v>
      </c>
      <c r="N17" s="112">
        <f t="shared" si="1"/>
        <v>43990</v>
      </c>
      <c r="O17" s="20"/>
    </row>
    <row r="18" spans="1:35" ht="24" customHeight="1">
      <c r="A18" s="41" t="s">
        <v>103</v>
      </c>
      <c r="B18" s="36" t="s">
        <v>155</v>
      </c>
      <c r="C18" s="37" t="s">
        <v>156</v>
      </c>
      <c r="D18" s="25" t="s">
        <v>33</v>
      </c>
      <c r="E18" s="26">
        <v>43948</v>
      </c>
      <c r="F18" s="26">
        <v>43952</v>
      </c>
      <c r="G18" s="111"/>
      <c r="H18" s="117"/>
      <c r="I18" s="131"/>
      <c r="J18" s="112"/>
      <c r="K18" s="112"/>
      <c r="L18" s="104"/>
      <c r="M18" s="112"/>
      <c r="N18" s="112"/>
      <c r="O18" s="20"/>
    </row>
    <row r="19" spans="1:35" ht="24" customHeight="1">
      <c r="A19" s="32" t="s">
        <v>87</v>
      </c>
      <c r="B19" s="38" t="s">
        <v>62</v>
      </c>
      <c r="C19" s="34" t="s">
        <v>88</v>
      </c>
      <c r="D19" s="23" t="s">
        <v>32</v>
      </c>
      <c r="E19" s="24">
        <v>43951</v>
      </c>
      <c r="F19" s="24">
        <v>43957</v>
      </c>
      <c r="G19" s="118" t="s">
        <v>118</v>
      </c>
      <c r="H19" s="126" t="s">
        <v>119</v>
      </c>
      <c r="I19" s="127" t="s">
        <v>56</v>
      </c>
      <c r="J19" s="112">
        <f t="shared" ref="J19:N19" si="2">J17+7</f>
        <v>43965</v>
      </c>
      <c r="K19" s="112">
        <f t="shared" si="2"/>
        <v>43986</v>
      </c>
      <c r="L19" s="103">
        <f t="shared" si="2"/>
        <v>43989</v>
      </c>
      <c r="M19" s="112">
        <f t="shared" si="2"/>
        <v>43992</v>
      </c>
      <c r="N19" s="112">
        <f t="shared" si="2"/>
        <v>43997</v>
      </c>
      <c r="O19" s="20"/>
    </row>
    <row r="20" spans="1:35" ht="24" customHeight="1">
      <c r="A20" s="35" t="s">
        <v>104</v>
      </c>
      <c r="B20" s="36" t="s">
        <v>98</v>
      </c>
      <c r="C20" s="37" t="s">
        <v>105</v>
      </c>
      <c r="D20" s="25" t="s">
        <v>33</v>
      </c>
      <c r="E20" s="26">
        <v>43955</v>
      </c>
      <c r="F20" s="26">
        <v>43959</v>
      </c>
      <c r="G20" s="118"/>
      <c r="H20" s="126"/>
      <c r="I20" s="127"/>
      <c r="J20" s="112"/>
      <c r="K20" s="112"/>
      <c r="L20" s="104"/>
      <c r="M20" s="112"/>
      <c r="N20" s="112"/>
      <c r="O20" s="20"/>
    </row>
    <row r="21" spans="1:35" ht="24" customHeight="1">
      <c r="A21" s="32" t="s">
        <v>89</v>
      </c>
      <c r="B21" s="33" t="s">
        <v>54</v>
      </c>
      <c r="C21" s="34" t="s">
        <v>90</v>
      </c>
      <c r="D21" s="23" t="s">
        <v>32</v>
      </c>
      <c r="E21" s="24">
        <v>43958</v>
      </c>
      <c r="F21" s="24">
        <v>43964</v>
      </c>
      <c r="G21" s="111" t="s">
        <v>120</v>
      </c>
      <c r="H21" s="116" t="s">
        <v>57</v>
      </c>
      <c r="I21" s="130" t="s">
        <v>67</v>
      </c>
      <c r="J21" s="112">
        <f t="shared" ref="J21:N21" si="3">J19+7</f>
        <v>43972</v>
      </c>
      <c r="K21" s="112">
        <f t="shared" si="3"/>
        <v>43993</v>
      </c>
      <c r="L21" s="103">
        <f t="shared" si="3"/>
        <v>43996</v>
      </c>
      <c r="M21" s="112">
        <f t="shared" si="3"/>
        <v>43999</v>
      </c>
      <c r="N21" s="112">
        <f t="shared" si="3"/>
        <v>44004</v>
      </c>
      <c r="O21" s="20"/>
    </row>
    <row r="22" spans="1:35" ht="24" customHeight="1">
      <c r="A22" s="35" t="s">
        <v>106</v>
      </c>
      <c r="B22" s="39" t="s">
        <v>50</v>
      </c>
      <c r="C22" s="37" t="s">
        <v>107</v>
      </c>
      <c r="D22" s="25" t="s">
        <v>33</v>
      </c>
      <c r="E22" s="26">
        <v>43962</v>
      </c>
      <c r="F22" s="26">
        <v>43966</v>
      </c>
      <c r="G22" s="111"/>
      <c r="H22" s="117"/>
      <c r="I22" s="131"/>
      <c r="J22" s="112"/>
      <c r="K22" s="112"/>
      <c r="L22" s="104"/>
      <c r="M22" s="112"/>
      <c r="N22" s="112"/>
      <c r="O22" s="20"/>
    </row>
    <row r="23" spans="1:35" ht="24" customHeight="1">
      <c r="A23" s="32" t="s">
        <v>91</v>
      </c>
      <c r="B23" s="33" t="s">
        <v>48</v>
      </c>
      <c r="C23" s="34" t="s">
        <v>92</v>
      </c>
      <c r="D23" s="23" t="s">
        <v>32</v>
      </c>
      <c r="E23" s="24">
        <v>43965</v>
      </c>
      <c r="F23" s="24">
        <v>43971</v>
      </c>
      <c r="G23" s="111" t="s">
        <v>121</v>
      </c>
      <c r="H23" s="116" t="s">
        <v>122</v>
      </c>
      <c r="I23" s="128" t="s">
        <v>64</v>
      </c>
      <c r="J23" s="112">
        <f t="shared" ref="J23:N23" si="4">J21+7</f>
        <v>43979</v>
      </c>
      <c r="K23" s="112">
        <f t="shared" si="4"/>
        <v>44000</v>
      </c>
      <c r="L23" s="103">
        <f t="shared" si="4"/>
        <v>44003</v>
      </c>
      <c r="M23" s="112">
        <f t="shared" si="4"/>
        <v>44006</v>
      </c>
      <c r="N23" s="112">
        <f t="shared" si="4"/>
        <v>44011</v>
      </c>
      <c r="O23" s="20"/>
    </row>
    <row r="24" spans="1:35" ht="24" customHeight="1">
      <c r="A24" s="35" t="s">
        <v>108</v>
      </c>
      <c r="B24" s="36" t="s">
        <v>98</v>
      </c>
      <c r="C24" s="37" t="s">
        <v>109</v>
      </c>
      <c r="D24" s="25" t="s">
        <v>33</v>
      </c>
      <c r="E24" s="26">
        <v>43969</v>
      </c>
      <c r="F24" s="26">
        <v>43973</v>
      </c>
      <c r="G24" s="111"/>
      <c r="H24" s="117"/>
      <c r="I24" s="129"/>
      <c r="J24" s="112"/>
      <c r="K24" s="112"/>
      <c r="L24" s="104"/>
      <c r="M24" s="112"/>
      <c r="N24" s="112"/>
      <c r="O24" s="20"/>
    </row>
    <row r="25" spans="1:35" ht="24" customHeight="1">
      <c r="A25" s="32" t="s">
        <v>93</v>
      </c>
      <c r="B25" s="38" t="s">
        <v>59</v>
      </c>
      <c r="C25" s="34" t="s">
        <v>94</v>
      </c>
      <c r="D25" s="23" t="s">
        <v>32</v>
      </c>
      <c r="E25" s="24">
        <v>43972</v>
      </c>
      <c r="F25" s="24">
        <v>43978</v>
      </c>
      <c r="G25" s="113" t="s">
        <v>58</v>
      </c>
      <c r="H25" s="114" t="s">
        <v>123</v>
      </c>
      <c r="I25" s="109" t="s">
        <v>56</v>
      </c>
      <c r="J25" s="112">
        <f t="shared" ref="J25:N25" si="5">J23+7</f>
        <v>43986</v>
      </c>
      <c r="K25" s="112">
        <f t="shared" si="5"/>
        <v>44007</v>
      </c>
      <c r="L25" s="103">
        <f t="shared" si="5"/>
        <v>44010</v>
      </c>
      <c r="M25" s="112">
        <f t="shared" si="5"/>
        <v>44013</v>
      </c>
      <c r="N25" s="112">
        <f t="shared" si="5"/>
        <v>44018</v>
      </c>
      <c r="O25" s="20"/>
    </row>
    <row r="26" spans="1:35" ht="24" customHeight="1">
      <c r="A26" s="35" t="s">
        <v>110</v>
      </c>
      <c r="B26" s="39" t="s">
        <v>50</v>
      </c>
      <c r="C26" s="40" t="s">
        <v>111</v>
      </c>
      <c r="D26" s="25" t="s">
        <v>33</v>
      </c>
      <c r="E26" s="26">
        <v>43976</v>
      </c>
      <c r="F26" s="26">
        <v>43980</v>
      </c>
      <c r="G26" s="113"/>
      <c r="H26" s="115"/>
      <c r="I26" s="110"/>
      <c r="J26" s="112"/>
      <c r="K26" s="112"/>
      <c r="L26" s="104"/>
      <c r="M26" s="112"/>
      <c r="N26" s="112"/>
      <c r="O26" s="20"/>
    </row>
    <row r="27" spans="1:35" ht="24" customHeight="1">
      <c r="A27" s="32" t="s">
        <v>95</v>
      </c>
      <c r="B27" s="38" t="s">
        <v>96</v>
      </c>
      <c r="C27" s="34" t="s">
        <v>97</v>
      </c>
      <c r="D27" s="23" t="s">
        <v>32</v>
      </c>
      <c r="E27" s="24">
        <v>43979</v>
      </c>
      <c r="F27" s="24">
        <v>43985</v>
      </c>
      <c r="G27" s="111" t="s">
        <v>124</v>
      </c>
      <c r="H27" s="116" t="s">
        <v>125</v>
      </c>
      <c r="I27" s="128" t="s">
        <v>56</v>
      </c>
      <c r="J27" s="112">
        <f t="shared" ref="J27:N27" si="6">J25+7</f>
        <v>43993</v>
      </c>
      <c r="K27" s="112">
        <f t="shared" si="6"/>
        <v>44014</v>
      </c>
      <c r="L27" s="103">
        <f t="shared" si="6"/>
        <v>44017</v>
      </c>
      <c r="M27" s="112">
        <f t="shared" si="6"/>
        <v>44020</v>
      </c>
      <c r="N27" s="112">
        <f t="shared" si="6"/>
        <v>44025</v>
      </c>
      <c r="O27" s="20"/>
    </row>
    <row r="28" spans="1:35" ht="24" customHeight="1">
      <c r="A28" s="49" t="s">
        <v>112</v>
      </c>
      <c r="B28" s="50" t="s">
        <v>98</v>
      </c>
      <c r="C28" s="51" t="s">
        <v>113</v>
      </c>
      <c r="D28" s="25" t="s">
        <v>33</v>
      </c>
      <c r="E28" s="26">
        <v>43983</v>
      </c>
      <c r="F28" s="26">
        <v>43987</v>
      </c>
      <c r="G28" s="111"/>
      <c r="H28" s="117"/>
      <c r="I28" s="129"/>
      <c r="J28" s="112"/>
      <c r="K28" s="112"/>
      <c r="L28" s="104"/>
      <c r="M28" s="112"/>
      <c r="N28" s="112"/>
      <c r="O28" s="20"/>
    </row>
    <row r="29" spans="1:35" ht="24" customHeight="1">
      <c r="A29" s="32" t="s">
        <v>157</v>
      </c>
      <c r="B29" s="38" t="s">
        <v>96</v>
      </c>
      <c r="C29" s="34" t="s">
        <v>97</v>
      </c>
      <c r="D29" s="27"/>
      <c r="E29" s="27"/>
      <c r="F29" s="20"/>
      <c r="G29" s="20"/>
      <c r="H29" s="20"/>
      <c r="I29" s="20"/>
      <c r="J29" s="20">
        <f>J11-$E$11</f>
        <v>14</v>
      </c>
      <c r="K29" s="20">
        <f t="shared" ref="K29:N29" si="7">K11-$E$11</f>
        <v>35</v>
      </c>
      <c r="L29" s="20">
        <f t="shared" si="7"/>
        <v>38</v>
      </c>
      <c r="M29" s="20">
        <f>M11-$E$11</f>
        <v>41</v>
      </c>
      <c r="N29" s="20">
        <f t="shared" si="7"/>
        <v>46</v>
      </c>
      <c r="O29" s="20" t="s">
        <v>36</v>
      </c>
    </row>
    <row r="30" spans="1:35" ht="24" customHeight="1">
      <c r="A30" s="52" t="s">
        <v>158</v>
      </c>
      <c r="B30" s="52" t="s">
        <v>98</v>
      </c>
      <c r="C30" s="52" t="s">
        <v>113</v>
      </c>
      <c r="D30" s="27"/>
      <c r="E30" s="27"/>
      <c r="F30" s="20"/>
      <c r="G30" s="20"/>
      <c r="H30" s="20"/>
      <c r="I30" s="20"/>
      <c r="J30" s="20">
        <f>J11-$E$12</f>
        <v>10</v>
      </c>
      <c r="K30" s="20">
        <f>K11-$E$12</f>
        <v>31</v>
      </c>
      <c r="L30" s="20">
        <f t="shared" ref="L30:N30" si="8">L11-$E$12</f>
        <v>34</v>
      </c>
      <c r="M30" s="20">
        <f t="shared" si="8"/>
        <v>37</v>
      </c>
      <c r="N30" s="20">
        <f t="shared" si="8"/>
        <v>42</v>
      </c>
      <c r="O30" s="20" t="s">
        <v>45</v>
      </c>
    </row>
    <row r="31" spans="1:35" ht="24" customHeight="1">
      <c r="A31" s="6" t="s">
        <v>15</v>
      </c>
      <c r="B31" s="7"/>
      <c r="C31" s="7"/>
      <c r="D31" s="7"/>
      <c r="E31" s="7"/>
      <c r="G31" s="6" t="s">
        <v>18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3"/>
      <c r="AA31" s="3"/>
      <c r="AB31" s="5"/>
      <c r="AC31" s="5"/>
      <c r="AD31" s="3"/>
      <c r="AE31" s="2"/>
      <c r="AF31" s="4"/>
      <c r="AG31" s="4"/>
      <c r="AH31" s="2"/>
      <c r="AI31" s="2"/>
    </row>
    <row r="32" spans="1:35" ht="24" customHeight="1">
      <c r="A32" s="6" t="s">
        <v>16</v>
      </c>
      <c r="B32" s="7"/>
      <c r="C32" s="7"/>
      <c r="D32" s="7"/>
      <c r="E32" s="7"/>
      <c r="G32" s="6" t="s">
        <v>19</v>
      </c>
    </row>
    <row r="33" spans="1:7" ht="24" customHeight="1">
      <c r="A33" s="6" t="s">
        <v>17</v>
      </c>
      <c r="B33" s="7"/>
      <c r="C33" s="7"/>
      <c r="D33" s="7"/>
      <c r="E33" s="7"/>
      <c r="G33" s="6" t="s">
        <v>20</v>
      </c>
    </row>
    <row r="34" spans="1:7" ht="24" customHeight="1">
      <c r="B34" s="7"/>
      <c r="C34" s="7"/>
      <c r="D34" s="7"/>
      <c r="E34" s="7"/>
    </row>
  </sheetData>
  <mergeCells count="90">
    <mergeCell ref="L21:L22"/>
    <mergeCell ref="L23:L24"/>
    <mergeCell ref="L25:L26"/>
    <mergeCell ref="L27:L28"/>
    <mergeCell ref="H13:H14"/>
    <mergeCell ref="I13:I14"/>
    <mergeCell ref="H17:H18"/>
    <mergeCell ref="I17:I18"/>
    <mergeCell ref="H21:H22"/>
    <mergeCell ref="I21:I22"/>
    <mergeCell ref="H23:H24"/>
    <mergeCell ref="J19:J20"/>
    <mergeCell ref="K17:K18"/>
    <mergeCell ref="N23:N24"/>
    <mergeCell ref="M13:M14"/>
    <mergeCell ref="N13:N14"/>
    <mergeCell ref="I27:I28"/>
    <mergeCell ref="J27:J28"/>
    <mergeCell ref="K27:K28"/>
    <mergeCell ref="M27:M28"/>
    <mergeCell ref="I23:I24"/>
    <mergeCell ref="J23:J24"/>
    <mergeCell ref="K23:K24"/>
    <mergeCell ref="M23:M24"/>
    <mergeCell ref="M15:M16"/>
    <mergeCell ref="N15:N16"/>
    <mergeCell ref="M17:M18"/>
    <mergeCell ref="N17:N18"/>
    <mergeCell ref="N19:N20"/>
    <mergeCell ref="M19:M20"/>
    <mergeCell ref="G13:G14"/>
    <mergeCell ref="J13:J14"/>
    <mergeCell ref="K13:K14"/>
    <mergeCell ref="G15:G16"/>
    <mergeCell ref="H15:H16"/>
    <mergeCell ref="I15:I16"/>
    <mergeCell ref="J15:J16"/>
    <mergeCell ref="K15:K16"/>
    <mergeCell ref="L13:L14"/>
    <mergeCell ref="L15:L16"/>
    <mergeCell ref="L17:L18"/>
    <mergeCell ref="L19:L20"/>
    <mergeCell ref="J17:J18"/>
    <mergeCell ref="H19:H20"/>
    <mergeCell ref="I19:I20"/>
    <mergeCell ref="A8:D8"/>
    <mergeCell ref="A9:A10"/>
    <mergeCell ref="B9:B10"/>
    <mergeCell ref="C9:C10"/>
    <mergeCell ref="D9:D10"/>
    <mergeCell ref="G19:G20"/>
    <mergeCell ref="G17:G18"/>
    <mergeCell ref="K19:K20"/>
    <mergeCell ref="E1:N1"/>
    <mergeCell ref="E2:N2"/>
    <mergeCell ref="G8:I8"/>
    <mergeCell ref="E9:E10"/>
    <mergeCell ref="F9:F10"/>
    <mergeCell ref="G9:G10"/>
    <mergeCell ref="H9:H10"/>
    <mergeCell ref="I9:I10"/>
    <mergeCell ref="N9:N10"/>
    <mergeCell ref="M9:M10"/>
    <mergeCell ref="K9:K10"/>
    <mergeCell ref="J9:J10"/>
    <mergeCell ref="L9:L10"/>
    <mergeCell ref="G27:G28"/>
    <mergeCell ref="N21:N22"/>
    <mergeCell ref="G23:G24"/>
    <mergeCell ref="M25:M26"/>
    <mergeCell ref="K25:K26"/>
    <mergeCell ref="J25:J26"/>
    <mergeCell ref="I25:I26"/>
    <mergeCell ref="G21:G22"/>
    <mergeCell ref="J21:J22"/>
    <mergeCell ref="K21:K22"/>
    <mergeCell ref="M21:M22"/>
    <mergeCell ref="N25:N26"/>
    <mergeCell ref="G25:G26"/>
    <mergeCell ref="H25:H26"/>
    <mergeCell ref="N27:N28"/>
    <mergeCell ref="H27:H28"/>
    <mergeCell ref="M11:M12"/>
    <mergeCell ref="N11:N12"/>
    <mergeCell ref="G11:G12"/>
    <mergeCell ref="H11:H12"/>
    <mergeCell ref="I11:I12"/>
    <mergeCell ref="J11:J12"/>
    <mergeCell ref="K11:K12"/>
    <mergeCell ref="L11:L12"/>
  </mergeCells>
  <hyperlinks>
    <hyperlink ref="B11" r:id="rId1" display="http://www.yangming.com/e-service/Vessel_Tracking/vessel_tracking_detail.aspx?vessel=YITL&amp;func=current" xr:uid="{00000000-0004-0000-0100-000000000000}"/>
    <hyperlink ref="B13" r:id="rId2" display="http://www.yangming.com/e-service/Vessel_Tracking/vessel_tracking_detail.aspx?vessel=YHTS&amp;func=current" xr:uid="{00000000-0004-0000-0100-000001000000}"/>
    <hyperlink ref="B15" r:id="rId3" display="http://www.yangming.com/e-service/Vessel_Tracking/vessel_tracking_detail.aspx?vessel=YHMN&amp;func=current" xr:uid="{00000000-0004-0000-0100-000002000000}"/>
    <hyperlink ref="B17" r:id="rId4" display="http://www.yangming.com/e-service/Vessel_Tracking/vessel_tracking_detail.aspx?vessel=YIRM&amp;func=current" xr:uid="{00000000-0004-0000-0100-000003000000}"/>
    <hyperlink ref="B19" r:id="rId5" display="http://www.yangming.com/e-service/Vessel_Tracking/vessel_tracking_detail.aspx?vessel=YITL&amp;func=current" xr:uid="{00000000-0004-0000-0100-000004000000}"/>
    <hyperlink ref="B12" r:id="rId6" display="http://www.yangming.com/e-service/Vessel_Tracking/vessel_tracking_detail.aspx?vessel=HKNG&amp;func=current" xr:uid="{00000000-0004-0000-0100-000005000000}"/>
    <hyperlink ref="B14" r:id="rId7" display="http://www.yangming.com/e-service/Vessel_Tracking/vessel_tracking_detail.aspx?vessel=FLAT&amp;func=current" xr:uid="{00000000-0004-0000-0100-000006000000}"/>
    <hyperlink ref="B16" r:id="rId8" display="http://www.yangming.com/e-service/Vessel_Tracking/vessel_tracking_detail.aspx?vessel=HKNG&amp;func=current" xr:uid="{00000000-0004-0000-0100-000007000000}"/>
    <hyperlink ref="B18" r:id="rId9" display="http://www.yangming.com/e-service/Vessel_Tracking/vessel_tracking_detail.aspx?vessel=FLAT&amp;func=current" xr:uid="{00000000-0004-0000-0100-000008000000}"/>
  </hyperlinks>
  <pageMargins left="0.7" right="0.7" top="0.75" bottom="0.75" header="0.3" footer="0.3"/>
  <pageSetup paperSize="9" scale="85" fitToWidth="2" orientation="landscape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zoomScale="85" zoomScaleNormal="85" workbookViewId="0">
      <selection activeCell="K22" sqref="K22"/>
    </sheetView>
  </sheetViews>
  <sheetFormatPr defaultColWidth="8.85546875" defaultRowHeight="15"/>
  <cols>
    <col min="1" max="1" width="11.42578125" customWidth="1"/>
    <col min="2" max="2" width="21.7109375" customWidth="1"/>
    <col min="3" max="3" width="13.42578125" customWidth="1"/>
    <col min="4" max="4" width="11.140625" bestFit="1" customWidth="1"/>
    <col min="6" max="6" width="12.140625" customWidth="1"/>
    <col min="7" max="7" width="16.42578125" customWidth="1"/>
    <col min="8" max="8" width="13.42578125" customWidth="1"/>
    <col min="13" max="13" width="9.140625"/>
  </cols>
  <sheetData>
    <row r="1" spans="1:13" ht="24" customHeight="1">
      <c r="D1" s="100" t="s">
        <v>21</v>
      </c>
      <c r="E1" s="100"/>
      <c r="F1" s="100"/>
      <c r="G1" s="100"/>
      <c r="H1" s="100"/>
      <c r="I1" s="100"/>
      <c r="J1" s="100"/>
      <c r="K1" s="100"/>
      <c r="L1" s="100"/>
    </row>
    <row r="2" spans="1:13" ht="19.5">
      <c r="D2" s="101" t="s">
        <v>29</v>
      </c>
      <c r="E2" s="101"/>
      <c r="F2" s="101"/>
      <c r="G2" s="101"/>
      <c r="H2" s="101"/>
      <c r="I2" s="101"/>
      <c r="J2" s="101"/>
      <c r="K2" s="101"/>
      <c r="L2" s="101"/>
    </row>
    <row r="3" spans="1:13" ht="10.5" customHeight="1"/>
    <row r="4" spans="1:13" ht="9" customHeight="1"/>
    <row r="5" spans="1:13" ht="15.75">
      <c r="A5" s="8"/>
      <c r="B5" s="9"/>
      <c r="C5" s="9"/>
      <c r="D5" s="9"/>
      <c r="E5" s="9"/>
      <c r="F5" s="9"/>
      <c r="G5" s="13" t="s">
        <v>22</v>
      </c>
      <c r="H5" s="14"/>
      <c r="I5" s="15"/>
      <c r="J5" s="15"/>
      <c r="K5" s="14"/>
      <c r="L5" s="14"/>
    </row>
    <row r="6" spans="1:13" ht="15.75">
      <c r="A6" s="8" t="s">
        <v>43</v>
      </c>
      <c r="B6" s="9"/>
      <c r="C6" s="9"/>
      <c r="D6" s="9"/>
      <c r="E6" s="9"/>
      <c r="F6" s="9"/>
      <c r="G6" s="13" t="s">
        <v>41</v>
      </c>
      <c r="H6" s="14"/>
      <c r="I6" s="15"/>
      <c r="J6" s="15"/>
      <c r="K6" s="14"/>
      <c r="L6" s="14"/>
    </row>
    <row r="7" spans="1:13" ht="15.75">
      <c r="A7" s="11" t="s">
        <v>23</v>
      </c>
      <c r="B7" s="9"/>
      <c r="C7" s="9"/>
      <c r="D7" s="9"/>
      <c r="E7" s="9"/>
      <c r="F7" s="9"/>
      <c r="G7" s="13" t="s">
        <v>42</v>
      </c>
      <c r="H7" s="16"/>
      <c r="I7" s="15"/>
      <c r="J7" s="15"/>
      <c r="K7" s="14"/>
      <c r="L7" s="14"/>
    </row>
    <row r="8" spans="1:13" ht="15.75">
      <c r="A8" s="11"/>
      <c r="B8" s="9"/>
      <c r="C8" s="9"/>
      <c r="D8" s="9"/>
      <c r="E8" s="9"/>
      <c r="F8" s="9"/>
      <c r="G8" s="10"/>
      <c r="H8" s="12"/>
      <c r="I8" s="9"/>
      <c r="J8" s="9"/>
      <c r="K8" s="9"/>
    </row>
    <row r="9" spans="1:13" ht="19.5" customHeight="1">
      <c r="A9" s="134" t="s">
        <v>0</v>
      </c>
      <c r="B9" s="134"/>
      <c r="C9" s="134"/>
      <c r="D9" s="17" t="s">
        <v>1</v>
      </c>
      <c r="E9" s="17" t="s">
        <v>24</v>
      </c>
      <c r="F9" s="119" t="s">
        <v>3</v>
      </c>
      <c r="G9" s="119"/>
      <c r="H9" s="119"/>
      <c r="I9" s="17" t="s">
        <v>24</v>
      </c>
      <c r="J9" s="18" t="s">
        <v>10</v>
      </c>
      <c r="K9" s="18" t="s">
        <v>11</v>
      </c>
      <c r="L9" s="18" t="s">
        <v>14</v>
      </c>
      <c r="M9" s="18" t="s">
        <v>12</v>
      </c>
    </row>
    <row r="10" spans="1:13" ht="19.5" customHeight="1">
      <c r="A10" s="122" t="s">
        <v>4</v>
      </c>
      <c r="B10" s="122" t="s">
        <v>5</v>
      </c>
      <c r="C10" s="122" t="s">
        <v>6</v>
      </c>
      <c r="D10" s="28" t="s">
        <v>7</v>
      </c>
      <c r="E10" s="28" t="s">
        <v>8</v>
      </c>
      <c r="F10" s="122" t="s">
        <v>4</v>
      </c>
      <c r="G10" s="122" t="s">
        <v>5</v>
      </c>
      <c r="H10" s="122" t="s">
        <v>6</v>
      </c>
      <c r="I10" s="120" t="s">
        <v>7</v>
      </c>
      <c r="J10" s="120" t="s">
        <v>8</v>
      </c>
      <c r="K10" s="120" t="s">
        <v>8</v>
      </c>
      <c r="L10" s="120" t="s">
        <v>8</v>
      </c>
      <c r="M10" s="120" t="s">
        <v>8</v>
      </c>
    </row>
    <row r="11" spans="1:13" ht="19.5" customHeight="1">
      <c r="A11" s="122"/>
      <c r="B11" s="122"/>
      <c r="C11" s="122"/>
      <c r="D11" s="28" t="s">
        <v>34</v>
      </c>
      <c r="E11" s="28" t="s">
        <v>35</v>
      </c>
      <c r="F11" s="122"/>
      <c r="G11" s="122"/>
      <c r="H11" s="122"/>
      <c r="I11" s="121"/>
      <c r="J11" s="121"/>
      <c r="K11" s="121"/>
      <c r="L11" s="121"/>
      <c r="M11" s="121"/>
    </row>
    <row r="12" spans="1:13" ht="19.5" hidden="1" customHeight="1">
      <c r="A12" s="29" t="s">
        <v>68</v>
      </c>
      <c r="B12" s="22" t="s">
        <v>61</v>
      </c>
      <c r="C12" s="22" t="s">
        <v>69</v>
      </c>
      <c r="D12" s="24">
        <v>43870</v>
      </c>
      <c r="E12" s="24">
        <f>+D12+3</f>
        <v>43873</v>
      </c>
      <c r="F12" s="43" t="s">
        <v>52</v>
      </c>
      <c r="G12" s="47" t="s">
        <v>76</v>
      </c>
      <c r="H12" s="44" t="s">
        <v>53</v>
      </c>
      <c r="I12" s="45">
        <v>43880</v>
      </c>
      <c r="J12" s="45">
        <f t="shared" ref="J12" si="0">+I12+27</f>
        <v>43907</v>
      </c>
      <c r="K12" s="45">
        <f t="shared" ref="K12" si="1">+J12+3</f>
        <v>43910</v>
      </c>
      <c r="L12" s="45">
        <f t="shared" ref="L12" si="2">+K12+4</f>
        <v>43914</v>
      </c>
      <c r="M12" s="45" t="e">
        <f>+#REF!+2</f>
        <v>#REF!</v>
      </c>
    </row>
    <row r="13" spans="1:13" ht="19.5" customHeight="1">
      <c r="A13" s="29" t="s">
        <v>72</v>
      </c>
      <c r="B13" s="21" t="s">
        <v>48</v>
      </c>
      <c r="C13" s="22" t="s">
        <v>73</v>
      </c>
      <c r="D13" s="24">
        <v>43926</v>
      </c>
      <c r="E13" s="24">
        <f t="shared" ref="E13:E14" si="3">+D13+3</f>
        <v>43929</v>
      </c>
      <c r="F13" s="132" t="s">
        <v>78</v>
      </c>
      <c r="G13" s="107" t="s">
        <v>140</v>
      </c>
      <c r="H13" s="48" t="s">
        <v>64</v>
      </c>
      <c r="I13" s="46">
        <v>43938</v>
      </c>
      <c r="J13" s="46">
        <v>43966</v>
      </c>
      <c r="K13" s="46">
        <v>43969</v>
      </c>
      <c r="L13" s="46">
        <v>43972</v>
      </c>
      <c r="M13" s="46">
        <v>43975</v>
      </c>
    </row>
    <row r="14" spans="1:13" ht="24.75" customHeight="1">
      <c r="A14" s="29" t="s">
        <v>74</v>
      </c>
      <c r="B14" s="22" t="s">
        <v>44</v>
      </c>
      <c r="C14" s="22" t="s">
        <v>75</v>
      </c>
      <c r="D14" s="24">
        <f>D13+7</f>
        <v>43933</v>
      </c>
      <c r="E14" s="24">
        <f t="shared" si="3"/>
        <v>43936</v>
      </c>
      <c r="F14" s="133"/>
      <c r="G14" s="108"/>
      <c r="H14" s="21" t="s">
        <v>64</v>
      </c>
      <c r="I14" s="46">
        <v>43938</v>
      </c>
      <c r="J14" s="46">
        <v>43966</v>
      </c>
      <c r="K14" s="46">
        <v>43969</v>
      </c>
      <c r="L14" s="46">
        <v>43972</v>
      </c>
      <c r="M14" s="46">
        <v>43975</v>
      </c>
    </row>
    <row r="15" spans="1:13" ht="27" customHeight="1">
      <c r="A15" s="29" t="s">
        <v>126</v>
      </c>
      <c r="B15" s="21" t="s">
        <v>96</v>
      </c>
      <c r="C15" s="22" t="s">
        <v>133</v>
      </c>
      <c r="D15" s="24">
        <f t="shared" ref="D15:D19" si="4">D14+7</f>
        <v>43940</v>
      </c>
      <c r="E15" s="24">
        <f>D15+3</f>
        <v>43943</v>
      </c>
      <c r="F15" s="43" t="s">
        <v>141</v>
      </c>
      <c r="G15" s="53" t="s">
        <v>142</v>
      </c>
      <c r="H15" s="54" t="s">
        <v>64</v>
      </c>
      <c r="I15" s="46">
        <v>43945</v>
      </c>
      <c r="J15" s="46">
        <v>43973</v>
      </c>
      <c r="K15" s="46">
        <v>43976</v>
      </c>
      <c r="L15" s="46">
        <v>43979</v>
      </c>
      <c r="M15" s="46">
        <v>43982</v>
      </c>
    </row>
    <row r="16" spans="1:13" ht="29.25" customHeight="1">
      <c r="A16" s="29" t="s">
        <v>127</v>
      </c>
      <c r="B16" s="22" t="s">
        <v>134</v>
      </c>
      <c r="C16" s="22" t="s">
        <v>135</v>
      </c>
      <c r="D16" s="24">
        <f t="shared" si="4"/>
        <v>43947</v>
      </c>
      <c r="E16" s="24">
        <f t="shared" ref="E16:E21" si="5">D16+3</f>
        <v>43950</v>
      </c>
      <c r="F16" s="43" t="s">
        <v>143</v>
      </c>
      <c r="G16" s="47" t="s">
        <v>144</v>
      </c>
      <c r="H16" s="48" t="s">
        <v>145</v>
      </c>
      <c r="I16" s="46">
        <v>43952</v>
      </c>
      <c r="J16" s="46">
        <v>43980</v>
      </c>
      <c r="K16" s="46">
        <v>43983</v>
      </c>
      <c r="L16" s="46">
        <v>43986</v>
      </c>
      <c r="M16" s="46">
        <v>43989</v>
      </c>
    </row>
    <row r="17" spans="1:14" ht="22.5" customHeight="1">
      <c r="A17" s="29" t="s">
        <v>128</v>
      </c>
      <c r="B17" s="22" t="s">
        <v>54</v>
      </c>
      <c r="C17" s="22" t="s">
        <v>136</v>
      </c>
      <c r="D17" s="24">
        <f t="shared" si="4"/>
        <v>43954</v>
      </c>
      <c r="E17" s="24">
        <f t="shared" si="5"/>
        <v>43957</v>
      </c>
      <c r="F17" s="43" t="s">
        <v>146</v>
      </c>
      <c r="G17" s="47" t="s">
        <v>46</v>
      </c>
      <c r="H17" s="48" t="s">
        <v>49</v>
      </c>
      <c r="I17" s="46">
        <v>43959</v>
      </c>
      <c r="J17" s="46">
        <v>43987</v>
      </c>
      <c r="K17" s="46">
        <v>43990</v>
      </c>
      <c r="L17" s="46">
        <v>43993</v>
      </c>
      <c r="M17" s="46">
        <v>43996</v>
      </c>
    </row>
    <row r="18" spans="1:14" ht="19.5" customHeight="1">
      <c r="A18" s="29" t="s">
        <v>129</v>
      </c>
      <c r="B18" s="22" t="s">
        <v>9</v>
      </c>
      <c r="C18" s="22" t="s">
        <v>70</v>
      </c>
      <c r="D18" s="24">
        <f t="shared" si="4"/>
        <v>43961</v>
      </c>
      <c r="E18" s="24">
        <f t="shared" si="5"/>
        <v>43964</v>
      </c>
      <c r="F18" s="43" t="s">
        <v>147</v>
      </c>
      <c r="G18" s="53" t="s">
        <v>148</v>
      </c>
      <c r="H18" s="54" t="s">
        <v>149</v>
      </c>
      <c r="I18" s="46">
        <v>43966</v>
      </c>
      <c r="J18" s="46">
        <v>43994</v>
      </c>
      <c r="K18" s="46">
        <v>43997</v>
      </c>
      <c r="L18" s="46">
        <v>44000</v>
      </c>
      <c r="M18" s="46">
        <v>44003</v>
      </c>
    </row>
    <row r="19" spans="1:14" ht="24.75" customHeight="1">
      <c r="A19" s="29" t="s">
        <v>130</v>
      </c>
      <c r="B19" s="22" t="s">
        <v>59</v>
      </c>
      <c r="C19" s="22" t="s">
        <v>137</v>
      </c>
      <c r="D19" s="24">
        <f t="shared" si="4"/>
        <v>43968</v>
      </c>
      <c r="E19" s="24">
        <f t="shared" si="5"/>
        <v>43971</v>
      </c>
      <c r="F19" s="43" t="s">
        <v>150</v>
      </c>
      <c r="G19" s="47" t="s">
        <v>151</v>
      </c>
      <c r="H19" s="21" t="s">
        <v>64</v>
      </c>
      <c r="I19" s="46">
        <v>43973</v>
      </c>
      <c r="J19" s="46">
        <v>44001</v>
      </c>
      <c r="K19" s="46">
        <v>44004</v>
      </c>
      <c r="L19" s="46">
        <v>44007</v>
      </c>
      <c r="M19" s="46">
        <v>44010</v>
      </c>
    </row>
    <row r="20" spans="1:14" ht="28.5" customHeight="1">
      <c r="A20" s="29" t="s">
        <v>131</v>
      </c>
      <c r="B20" s="21" t="s">
        <v>96</v>
      </c>
      <c r="C20" s="22" t="s">
        <v>138</v>
      </c>
      <c r="D20" s="24">
        <f>D19+7</f>
        <v>43975</v>
      </c>
      <c r="E20" s="24">
        <f t="shared" si="5"/>
        <v>43978</v>
      </c>
      <c r="F20" s="43" t="s">
        <v>152</v>
      </c>
      <c r="G20" s="47" t="s">
        <v>153</v>
      </c>
      <c r="H20" s="48" t="s">
        <v>64</v>
      </c>
      <c r="I20" s="46">
        <v>43980</v>
      </c>
      <c r="J20" s="46">
        <v>44008</v>
      </c>
      <c r="K20" s="46">
        <v>44011</v>
      </c>
      <c r="L20" s="46">
        <v>44014</v>
      </c>
      <c r="M20" s="46">
        <v>44017</v>
      </c>
    </row>
    <row r="21" spans="1:14" ht="29.25" customHeight="1">
      <c r="A21" s="29" t="s">
        <v>132</v>
      </c>
      <c r="B21" s="22" t="s">
        <v>134</v>
      </c>
      <c r="C21" s="22" t="s">
        <v>139</v>
      </c>
      <c r="D21" s="24">
        <f t="shared" ref="D21" si="6">D20+7</f>
        <v>43982</v>
      </c>
      <c r="E21" s="24">
        <f t="shared" si="5"/>
        <v>43985</v>
      </c>
      <c r="F21" s="43" t="s">
        <v>154</v>
      </c>
      <c r="G21" s="47" t="s">
        <v>77</v>
      </c>
      <c r="H21" s="21" t="s">
        <v>55</v>
      </c>
      <c r="I21" s="46">
        <v>43987</v>
      </c>
      <c r="J21" s="46">
        <v>44015</v>
      </c>
      <c r="K21" s="46">
        <v>44018</v>
      </c>
      <c r="L21" s="46">
        <v>44021</v>
      </c>
      <c r="M21" s="46">
        <v>44024</v>
      </c>
    </row>
    <row r="22" spans="1:14">
      <c r="A22" s="20"/>
      <c r="B22" s="20"/>
      <c r="C22" s="20"/>
      <c r="D22" s="20"/>
      <c r="E22" s="30">
        <f>E12-D12</f>
        <v>3</v>
      </c>
      <c r="F22" s="20"/>
      <c r="G22" s="20"/>
      <c r="H22" s="20"/>
      <c r="I22" s="20"/>
      <c r="J22" s="31">
        <f>J13-$D$14</f>
        <v>33</v>
      </c>
      <c r="K22" s="31">
        <f t="shared" ref="K22:M22" si="7">K13-$D$14</f>
        <v>36</v>
      </c>
      <c r="L22" s="31">
        <f t="shared" si="7"/>
        <v>39</v>
      </c>
      <c r="M22" s="31">
        <f t="shared" si="7"/>
        <v>42</v>
      </c>
      <c r="N22" t="s">
        <v>36</v>
      </c>
    </row>
    <row r="23" spans="1:14" ht="15.75">
      <c r="A23" s="6" t="s">
        <v>17</v>
      </c>
      <c r="B23" s="6"/>
      <c r="C23" s="6"/>
      <c r="D23" s="6"/>
      <c r="E23" s="6" t="s">
        <v>27</v>
      </c>
      <c r="F23" s="6"/>
      <c r="G23" s="6"/>
      <c r="H23" s="6"/>
      <c r="J23" s="42"/>
    </row>
    <row r="24" spans="1:14" ht="15.75">
      <c r="A24" s="6" t="s">
        <v>19</v>
      </c>
      <c r="B24" s="6"/>
      <c r="C24" s="6"/>
      <c r="D24" s="6"/>
      <c r="E24" s="6" t="s">
        <v>28</v>
      </c>
      <c r="F24" s="6"/>
      <c r="G24" s="6"/>
      <c r="H24" s="6"/>
    </row>
    <row r="25" spans="1:14" ht="15.75">
      <c r="A25" s="6" t="s">
        <v>18</v>
      </c>
      <c r="B25" s="6"/>
      <c r="C25" s="6"/>
      <c r="D25" s="6"/>
      <c r="E25" s="6" t="s">
        <v>26</v>
      </c>
      <c r="F25" s="6"/>
      <c r="G25" s="6"/>
      <c r="H25" s="6"/>
    </row>
    <row r="26" spans="1:14" ht="15.75">
      <c r="A26" s="6" t="s">
        <v>25</v>
      </c>
      <c r="B26" s="6"/>
      <c r="C26" s="6"/>
      <c r="D26" s="6"/>
      <c r="E26" s="6"/>
      <c r="F26" s="6"/>
      <c r="G26" s="6"/>
      <c r="H26" s="6"/>
    </row>
  </sheetData>
  <mergeCells count="17">
    <mergeCell ref="F13:F14"/>
    <mergeCell ref="G13:G14"/>
    <mergeCell ref="A9:C9"/>
    <mergeCell ref="F9:H9"/>
    <mergeCell ref="A10:A11"/>
    <mergeCell ref="B10:B11"/>
    <mergeCell ref="C10:C11"/>
    <mergeCell ref="F10:F11"/>
    <mergeCell ref="G10:G11"/>
    <mergeCell ref="H10:H11"/>
    <mergeCell ref="D1:L1"/>
    <mergeCell ref="D2:L2"/>
    <mergeCell ref="I10:I11"/>
    <mergeCell ref="M10:M11"/>
    <mergeCell ref="L10:L11"/>
    <mergeCell ref="K10:K11"/>
    <mergeCell ref="J10:J11"/>
  </mergeCells>
  <pageMargins left="0.7" right="0.7" top="0.75" bottom="0.75" header="0.3" footer="0.3"/>
  <pageSetup paperSize="9" scale="85" fitToWidth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3"/>
  <sheetViews>
    <sheetView zoomScale="85" zoomScaleNormal="85" workbookViewId="0">
      <selection activeCell="B11" sqref="B11:E12"/>
    </sheetView>
  </sheetViews>
  <sheetFormatPr defaultColWidth="9.140625" defaultRowHeight="15"/>
  <cols>
    <col min="1" max="1" width="16.42578125" customWidth="1"/>
    <col min="2" max="2" width="27.42578125" customWidth="1"/>
    <col min="3" max="3" width="9.140625" customWidth="1"/>
    <col min="4" max="4" width="9.42578125" customWidth="1"/>
    <col min="5" max="5" width="12.85546875" customWidth="1"/>
    <col min="6" max="6" width="15" customWidth="1"/>
    <col min="7" max="7" width="20.140625" customWidth="1"/>
    <col min="8" max="8" width="9.42578125" customWidth="1"/>
    <col min="9" max="9" width="14.28515625" customWidth="1"/>
    <col min="10" max="10" width="11.42578125" customWidth="1"/>
    <col min="11" max="11" width="9.7109375" bestFit="1" customWidth="1"/>
  </cols>
  <sheetData>
    <row r="1" spans="1:13" ht="27.75">
      <c r="D1" s="100" t="s">
        <v>21</v>
      </c>
      <c r="E1" s="100"/>
      <c r="F1" s="100"/>
      <c r="G1" s="100"/>
      <c r="H1" s="100"/>
      <c r="I1" s="100"/>
      <c r="J1" s="100"/>
      <c r="K1" s="100"/>
    </row>
    <row r="2" spans="1:13" ht="19.5">
      <c r="D2" s="101" t="s">
        <v>30</v>
      </c>
      <c r="E2" s="101"/>
      <c r="F2" s="101"/>
      <c r="G2" s="101"/>
      <c r="H2" s="101"/>
      <c r="I2" s="101"/>
      <c r="J2" s="101"/>
      <c r="K2" s="101"/>
    </row>
    <row r="4" spans="1:13" ht="15.75">
      <c r="A4" s="8"/>
      <c r="B4" s="9"/>
      <c r="C4" s="9"/>
      <c r="D4" s="9"/>
      <c r="E4" s="9"/>
      <c r="F4" s="9"/>
      <c r="G4" s="13" t="s">
        <v>22</v>
      </c>
      <c r="H4" s="14"/>
      <c r="I4" s="15"/>
      <c r="J4" s="14"/>
    </row>
    <row r="5" spans="1:13" ht="15.75">
      <c r="A5" s="8" t="s">
        <v>224</v>
      </c>
      <c r="B5" s="9"/>
      <c r="C5" s="9"/>
      <c r="D5" s="9"/>
      <c r="E5" s="9"/>
      <c r="F5" s="9"/>
      <c r="G5" s="9"/>
      <c r="H5" s="13" t="s">
        <v>222</v>
      </c>
      <c r="I5" s="15"/>
      <c r="J5" s="14"/>
    </row>
    <row r="6" spans="1:13" ht="15.75">
      <c r="A6" s="11" t="s">
        <v>221</v>
      </c>
      <c r="B6" s="9"/>
      <c r="C6" s="9"/>
      <c r="D6" s="9"/>
      <c r="E6" s="9"/>
      <c r="F6" s="9"/>
      <c r="G6" s="9"/>
      <c r="H6" s="13" t="s">
        <v>223</v>
      </c>
      <c r="I6" s="15"/>
      <c r="J6" s="14"/>
    </row>
    <row r="7" spans="1:13" ht="15.75">
      <c r="A7" s="11"/>
      <c r="B7" s="9"/>
      <c r="C7" s="9"/>
      <c r="D7" s="9"/>
      <c r="E7" s="9"/>
      <c r="F7" s="9"/>
      <c r="G7" s="10"/>
      <c r="H7" s="12"/>
      <c r="I7" s="9"/>
      <c r="J7" s="9"/>
    </row>
    <row r="8" spans="1:13" ht="17.25" customHeight="1">
      <c r="A8" s="98" t="s">
        <v>0</v>
      </c>
      <c r="B8" s="98"/>
      <c r="C8" s="98"/>
      <c r="D8" s="57" t="s">
        <v>1</v>
      </c>
      <c r="E8" s="57" t="s">
        <v>2</v>
      </c>
      <c r="F8" s="99" t="s">
        <v>3</v>
      </c>
      <c r="G8" s="99"/>
      <c r="H8" s="99"/>
      <c r="I8" s="81" t="s">
        <v>2</v>
      </c>
      <c r="J8" s="81" t="s">
        <v>10</v>
      </c>
      <c r="K8" s="81" t="s">
        <v>11</v>
      </c>
      <c r="L8" s="81" t="s">
        <v>14</v>
      </c>
      <c r="M8" s="81" t="s">
        <v>165</v>
      </c>
    </row>
    <row r="9" spans="1:13" ht="17.25" customHeight="1">
      <c r="A9" s="102" t="s">
        <v>4</v>
      </c>
      <c r="B9" s="102" t="s">
        <v>5</v>
      </c>
      <c r="C9" s="102" t="s">
        <v>6</v>
      </c>
      <c r="D9" s="94" t="s">
        <v>7</v>
      </c>
      <c r="E9" s="94" t="s">
        <v>8</v>
      </c>
      <c r="F9" s="102" t="s">
        <v>4</v>
      </c>
      <c r="G9" s="102" t="s">
        <v>5</v>
      </c>
      <c r="H9" s="102" t="s">
        <v>6</v>
      </c>
      <c r="I9" s="94" t="s">
        <v>7</v>
      </c>
      <c r="J9" s="94" t="s">
        <v>166</v>
      </c>
      <c r="K9" s="94" t="s">
        <v>166</v>
      </c>
      <c r="L9" s="94" t="s">
        <v>166</v>
      </c>
      <c r="M9" s="94" t="s">
        <v>166</v>
      </c>
    </row>
    <row r="10" spans="1:13" ht="21.75" customHeight="1" thickBot="1">
      <c r="A10" s="102"/>
      <c r="B10" s="102"/>
      <c r="C10" s="102"/>
      <c r="D10" s="95"/>
      <c r="E10" s="95"/>
      <c r="F10" s="102"/>
      <c r="G10" s="102"/>
      <c r="H10" s="102"/>
      <c r="I10" s="95"/>
      <c r="J10" s="95"/>
      <c r="K10" s="95"/>
      <c r="L10" s="95"/>
      <c r="M10" s="95"/>
    </row>
    <row r="11" spans="1:13" ht="21.95" customHeight="1" thickBot="1">
      <c r="A11" s="63" t="s">
        <v>226</v>
      </c>
      <c r="B11" s="64" t="s">
        <v>169</v>
      </c>
      <c r="C11" s="75"/>
      <c r="D11" s="76">
        <v>45141</v>
      </c>
      <c r="E11" s="76">
        <f>D11+6</f>
        <v>45147</v>
      </c>
      <c r="F11" s="89" t="s">
        <v>273</v>
      </c>
      <c r="G11" s="138" t="s">
        <v>273</v>
      </c>
      <c r="H11" s="136"/>
      <c r="I11" s="135"/>
      <c r="J11" s="135"/>
      <c r="K11" s="135"/>
      <c r="L11" s="135"/>
      <c r="M11" s="135"/>
    </row>
    <row r="12" spans="1:13" ht="21.95" customHeight="1" thickBot="1">
      <c r="A12" s="65" t="s">
        <v>228</v>
      </c>
      <c r="B12" s="66" t="s">
        <v>44</v>
      </c>
      <c r="C12" s="58"/>
      <c r="D12" s="61">
        <v>45146</v>
      </c>
      <c r="E12" s="61">
        <f>D12+5</f>
        <v>45151</v>
      </c>
      <c r="F12" s="89"/>
      <c r="G12" s="139"/>
      <c r="H12" s="137"/>
      <c r="I12" s="135"/>
      <c r="J12" s="135"/>
      <c r="K12" s="135"/>
      <c r="L12" s="135"/>
      <c r="M12" s="135"/>
    </row>
    <row r="13" spans="1:13" ht="21.95" customHeight="1" thickBot="1">
      <c r="A13" s="63" t="s">
        <v>229</v>
      </c>
      <c r="B13" s="64" t="s">
        <v>227</v>
      </c>
      <c r="C13" s="75"/>
      <c r="D13" s="76">
        <f>D11+7</f>
        <v>45148</v>
      </c>
      <c r="E13" s="76">
        <f t="shared" ref="E13" si="0">D13+6</f>
        <v>45154</v>
      </c>
      <c r="F13" s="89" t="s">
        <v>275</v>
      </c>
      <c r="G13" s="138" t="s">
        <v>274</v>
      </c>
      <c r="H13" s="136"/>
      <c r="I13" s="135">
        <f>E13+8</f>
        <v>45162</v>
      </c>
      <c r="J13" s="135">
        <f>I13+22</f>
        <v>45184</v>
      </c>
      <c r="K13" s="135">
        <f>J13+4</f>
        <v>45188</v>
      </c>
      <c r="L13" s="135">
        <f>K13+3</f>
        <v>45191</v>
      </c>
      <c r="M13" s="135">
        <f>L13+2</f>
        <v>45193</v>
      </c>
    </row>
    <row r="14" spans="1:13" ht="21.95" customHeight="1" thickBot="1">
      <c r="A14" s="65" t="s">
        <v>230</v>
      </c>
      <c r="B14" s="66" t="s">
        <v>168</v>
      </c>
      <c r="C14" s="58"/>
      <c r="D14" s="61">
        <f>D12+7</f>
        <v>45153</v>
      </c>
      <c r="E14" s="61">
        <f t="shared" ref="E14" si="1">D14+5</f>
        <v>45158</v>
      </c>
      <c r="F14" s="89"/>
      <c r="G14" s="139"/>
      <c r="H14" s="137"/>
      <c r="I14" s="135"/>
      <c r="J14" s="135"/>
      <c r="K14" s="135"/>
      <c r="L14" s="135"/>
      <c r="M14" s="135"/>
    </row>
    <row r="15" spans="1:13" ht="21.95" customHeight="1" thickBot="1">
      <c r="A15" s="63" t="s">
        <v>231</v>
      </c>
      <c r="B15" s="64" t="s">
        <v>79</v>
      </c>
      <c r="C15" s="75"/>
      <c r="D15" s="76">
        <f t="shared" ref="D15:D34" si="2">D13+7</f>
        <v>45155</v>
      </c>
      <c r="E15" s="76">
        <f t="shared" ref="E15" si="3">D15+6</f>
        <v>45161</v>
      </c>
      <c r="F15" s="89" t="s">
        <v>276</v>
      </c>
      <c r="G15" s="138" t="s">
        <v>164</v>
      </c>
      <c r="H15" s="136"/>
      <c r="I15" s="135">
        <f t="shared" ref="I15" si="4">E15+8</f>
        <v>45169</v>
      </c>
      <c r="J15" s="135">
        <f t="shared" ref="J15" si="5">I15+22</f>
        <v>45191</v>
      </c>
      <c r="K15" s="135">
        <f t="shared" ref="K15" si="6">J15+4</f>
        <v>45195</v>
      </c>
      <c r="L15" s="135">
        <f t="shared" ref="L15" si="7">K15+3</f>
        <v>45198</v>
      </c>
      <c r="M15" s="135">
        <f t="shared" ref="M15" si="8">L15+2</f>
        <v>45200</v>
      </c>
    </row>
    <row r="16" spans="1:13" ht="21.95" customHeight="1" thickBot="1">
      <c r="A16" s="65" t="s">
        <v>232</v>
      </c>
      <c r="B16" s="66" t="s">
        <v>44</v>
      </c>
      <c r="C16" s="58"/>
      <c r="D16" s="61">
        <f t="shared" si="2"/>
        <v>45160</v>
      </c>
      <c r="E16" s="61">
        <f t="shared" ref="E16" si="9">D16+5</f>
        <v>45165</v>
      </c>
      <c r="F16" s="89"/>
      <c r="G16" s="139"/>
      <c r="H16" s="137"/>
      <c r="I16" s="135"/>
      <c r="J16" s="135"/>
      <c r="K16" s="135"/>
      <c r="L16" s="135"/>
      <c r="M16" s="135"/>
    </row>
    <row r="17" spans="1:30" ht="21.95" customHeight="1" thickBot="1">
      <c r="A17" s="63" t="s">
        <v>233</v>
      </c>
      <c r="B17" s="64" t="s">
        <v>167</v>
      </c>
      <c r="C17" s="59"/>
      <c r="D17" s="76">
        <f t="shared" si="2"/>
        <v>45162</v>
      </c>
      <c r="E17" s="76">
        <f t="shared" ref="E17" si="10">D17+6</f>
        <v>45168</v>
      </c>
      <c r="F17" s="89" t="s">
        <v>277</v>
      </c>
      <c r="G17" s="138" t="s">
        <v>205</v>
      </c>
      <c r="H17" s="136"/>
      <c r="I17" s="135">
        <f t="shared" ref="I17" si="11">E17+8</f>
        <v>45176</v>
      </c>
      <c r="J17" s="135">
        <f t="shared" ref="J17" si="12">I17+22</f>
        <v>45198</v>
      </c>
      <c r="K17" s="135">
        <f t="shared" ref="K17" si="13">J17+4</f>
        <v>45202</v>
      </c>
      <c r="L17" s="135">
        <f t="shared" ref="L17" si="14">K17+3</f>
        <v>45205</v>
      </c>
      <c r="M17" s="135">
        <f t="shared" ref="M17" si="15">L17+2</f>
        <v>45207</v>
      </c>
    </row>
    <row r="18" spans="1:30" ht="21.95" customHeight="1" thickBot="1">
      <c r="A18" s="63" t="s">
        <v>234</v>
      </c>
      <c r="B18" s="64" t="s">
        <v>168</v>
      </c>
      <c r="C18" s="75"/>
      <c r="D18" s="61">
        <f t="shared" si="2"/>
        <v>45167</v>
      </c>
      <c r="E18" s="61">
        <f t="shared" ref="E18" si="16">D18+5</f>
        <v>45172</v>
      </c>
      <c r="F18" s="89"/>
      <c r="G18" s="139"/>
      <c r="H18" s="137"/>
      <c r="I18" s="135"/>
      <c r="J18" s="135"/>
      <c r="K18" s="135"/>
      <c r="L18" s="135"/>
      <c r="M18" s="135"/>
      <c r="N18" s="1"/>
      <c r="O18" s="1"/>
      <c r="P18" s="1"/>
      <c r="Q18" s="1"/>
      <c r="R18" s="1"/>
      <c r="S18" s="5"/>
      <c r="T18" s="5"/>
      <c r="U18" s="3"/>
      <c r="V18" s="3"/>
      <c r="W18" s="5"/>
      <c r="X18" s="5"/>
      <c r="Y18" s="3"/>
      <c r="Z18" s="2"/>
      <c r="AA18" s="4"/>
      <c r="AB18" s="4"/>
      <c r="AC18" s="2"/>
      <c r="AD18" s="2"/>
    </row>
    <row r="19" spans="1:30" ht="21.95" customHeight="1" thickBot="1">
      <c r="A19" s="65" t="s">
        <v>235</v>
      </c>
      <c r="B19" s="66" t="s">
        <v>169</v>
      </c>
      <c r="C19" s="58"/>
      <c r="D19" s="76">
        <f t="shared" si="2"/>
        <v>45169</v>
      </c>
      <c r="E19" s="76">
        <f t="shared" ref="E19" si="17">D19+6</f>
        <v>45175</v>
      </c>
      <c r="F19" s="89" t="s">
        <v>278</v>
      </c>
      <c r="G19" s="138" t="s">
        <v>286</v>
      </c>
      <c r="H19" s="136"/>
      <c r="I19" s="135">
        <f t="shared" ref="I19" si="18">E19+8</f>
        <v>45183</v>
      </c>
      <c r="J19" s="135">
        <f t="shared" ref="J19:J33" si="19">I19+22</f>
        <v>45205</v>
      </c>
      <c r="K19" s="135">
        <f t="shared" ref="K19:K33" si="20">J19+4</f>
        <v>45209</v>
      </c>
      <c r="L19" s="135">
        <f t="shared" ref="L19:L33" si="21">K19+3</f>
        <v>45212</v>
      </c>
      <c r="M19" s="135">
        <f t="shared" ref="M19:M33" si="22">L19+2</f>
        <v>45214</v>
      </c>
    </row>
    <row r="20" spans="1:30" ht="21.95" customHeight="1" thickBot="1">
      <c r="A20" s="65" t="s">
        <v>236</v>
      </c>
      <c r="B20" s="66" t="s">
        <v>44</v>
      </c>
      <c r="C20" s="73"/>
      <c r="D20" s="61">
        <f t="shared" si="2"/>
        <v>45174</v>
      </c>
      <c r="E20" s="61">
        <f t="shared" ref="E20" si="23">D20+5</f>
        <v>45179</v>
      </c>
      <c r="F20" s="89"/>
      <c r="G20" s="139"/>
      <c r="H20" s="137"/>
      <c r="I20" s="135"/>
      <c r="J20" s="135"/>
      <c r="K20" s="135"/>
      <c r="L20" s="135"/>
      <c r="M20" s="135"/>
    </row>
    <row r="21" spans="1:30" ht="21.95" customHeight="1" thickBot="1">
      <c r="A21" s="63" t="s">
        <v>237</v>
      </c>
      <c r="B21" s="64" t="s">
        <v>227</v>
      </c>
      <c r="C21" s="59"/>
      <c r="D21" s="76">
        <f t="shared" si="2"/>
        <v>45176</v>
      </c>
      <c r="E21" s="76">
        <f t="shared" ref="E21" si="24">D21+6</f>
        <v>45182</v>
      </c>
      <c r="F21" s="89" t="s">
        <v>279</v>
      </c>
      <c r="G21" s="138" t="s">
        <v>219</v>
      </c>
      <c r="H21" s="136"/>
      <c r="I21" s="135">
        <f t="shared" ref="I21" si="25">E21+8</f>
        <v>45190</v>
      </c>
      <c r="J21" s="135">
        <f t="shared" si="19"/>
        <v>45212</v>
      </c>
      <c r="K21" s="135">
        <f t="shared" si="20"/>
        <v>45216</v>
      </c>
      <c r="L21" s="135">
        <f t="shared" si="21"/>
        <v>45219</v>
      </c>
      <c r="M21" s="135">
        <f t="shared" si="22"/>
        <v>45221</v>
      </c>
    </row>
    <row r="22" spans="1:30" ht="21.95" customHeight="1" thickBot="1">
      <c r="A22" s="63" t="s">
        <v>238</v>
      </c>
      <c r="B22" s="64" t="s">
        <v>168</v>
      </c>
      <c r="C22" s="75"/>
      <c r="D22" s="61">
        <f t="shared" si="2"/>
        <v>45181</v>
      </c>
      <c r="E22" s="61">
        <f t="shared" ref="E22" si="26">D22+5</f>
        <v>45186</v>
      </c>
      <c r="F22" s="89"/>
      <c r="G22" s="139"/>
      <c r="H22" s="137"/>
      <c r="I22" s="135"/>
      <c r="J22" s="135"/>
      <c r="K22" s="135"/>
      <c r="L22" s="135"/>
      <c r="M22" s="135"/>
    </row>
    <row r="23" spans="1:30" ht="21.95" customHeight="1" thickBot="1">
      <c r="A23" s="65" t="s">
        <v>239</v>
      </c>
      <c r="B23" s="66" t="s">
        <v>79</v>
      </c>
      <c r="C23" s="58"/>
      <c r="D23" s="76">
        <f t="shared" si="2"/>
        <v>45183</v>
      </c>
      <c r="E23" s="76">
        <f t="shared" ref="E23" si="27">D23+6</f>
        <v>45189</v>
      </c>
      <c r="F23" s="89" t="s">
        <v>280</v>
      </c>
      <c r="G23" s="138" t="s">
        <v>206</v>
      </c>
      <c r="H23" s="136"/>
      <c r="I23" s="135">
        <f t="shared" ref="I23" si="28">E23+8</f>
        <v>45197</v>
      </c>
      <c r="J23" s="135">
        <f t="shared" si="19"/>
        <v>45219</v>
      </c>
      <c r="K23" s="135">
        <f t="shared" si="20"/>
        <v>45223</v>
      </c>
      <c r="L23" s="135">
        <f t="shared" si="21"/>
        <v>45226</v>
      </c>
      <c r="M23" s="135">
        <f t="shared" si="22"/>
        <v>45228</v>
      </c>
    </row>
    <row r="24" spans="1:30" ht="21.95" customHeight="1" thickBot="1">
      <c r="A24" s="65" t="s">
        <v>240</v>
      </c>
      <c r="B24" s="66" t="s">
        <v>44</v>
      </c>
      <c r="C24" s="73"/>
      <c r="D24" s="61">
        <f t="shared" si="2"/>
        <v>45188</v>
      </c>
      <c r="E24" s="61">
        <f t="shared" ref="E24" si="29">D24+5</f>
        <v>45193</v>
      </c>
      <c r="F24" s="89"/>
      <c r="G24" s="139"/>
      <c r="H24" s="137"/>
      <c r="I24" s="135"/>
      <c r="J24" s="135"/>
      <c r="K24" s="135"/>
      <c r="L24" s="135"/>
      <c r="M24" s="135"/>
    </row>
    <row r="25" spans="1:30" ht="21.95" customHeight="1" thickBot="1">
      <c r="A25" s="63" t="s">
        <v>241</v>
      </c>
      <c r="B25" s="64" t="s">
        <v>167</v>
      </c>
      <c r="C25" s="59"/>
      <c r="D25" s="76">
        <f t="shared" si="2"/>
        <v>45190</v>
      </c>
      <c r="E25" s="76">
        <f t="shared" ref="E25" si="30">D25+6</f>
        <v>45196</v>
      </c>
      <c r="F25" s="89" t="s">
        <v>281</v>
      </c>
      <c r="G25" s="138" t="s">
        <v>207</v>
      </c>
      <c r="H25" s="136"/>
      <c r="I25" s="135">
        <f t="shared" ref="I25" si="31">E25+8</f>
        <v>45204</v>
      </c>
      <c r="J25" s="135">
        <f t="shared" si="19"/>
        <v>45226</v>
      </c>
      <c r="K25" s="135">
        <f t="shared" si="20"/>
        <v>45230</v>
      </c>
      <c r="L25" s="135">
        <f t="shared" si="21"/>
        <v>45233</v>
      </c>
      <c r="M25" s="135">
        <f t="shared" si="22"/>
        <v>45235</v>
      </c>
    </row>
    <row r="26" spans="1:30" ht="21.95" customHeight="1" thickBot="1">
      <c r="A26" s="63" t="s">
        <v>242</v>
      </c>
      <c r="B26" s="64" t="s">
        <v>168</v>
      </c>
      <c r="C26" s="75"/>
      <c r="D26" s="61">
        <f t="shared" si="2"/>
        <v>45195</v>
      </c>
      <c r="E26" s="61">
        <f t="shared" ref="E26" si="32">D26+5</f>
        <v>45200</v>
      </c>
      <c r="F26" s="89"/>
      <c r="G26" s="139"/>
      <c r="H26" s="137"/>
      <c r="I26" s="135"/>
      <c r="J26" s="135"/>
      <c r="K26" s="135"/>
      <c r="L26" s="135"/>
      <c r="M26" s="135"/>
    </row>
    <row r="27" spans="1:30" ht="21.95" customHeight="1" thickBot="1">
      <c r="A27" s="65" t="s">
        <v>243</v>
      </c>
      <c r="B27" s="66" t="s">
        <v>169</v>
      </c>
      <c r="C27" s="58"/>
      <c r="D27" s="76">
        <f t="shared" si="2"/>
        <v>45197</v>
      </c>
      <c r="E27" s="76">
        <f t="shared" ref="E27" si="33">D27+6</f>
        <v>45203</v>
      </c>
      <c r="F27" s="89" t="s">
        <v>282</v>
      </c>
      <c r="G27" s="138" t="s">
        <v>161</v>
      </c>
      <c r="H27" s="136"/>
      <c r="I27" s="135">
        <f t="shared" ref="I27" si="34">E27+8</f>
        <v>45211</v>
      </c>
      <c r="J27" s="135">
        <f t="shared" si="19"/>
        <v>45233</v>
      </c>
      <c r="K27" s="135">
        <f t="shared" si="20"/>
        <v>45237</v>
      </c>
      <c r="L27" s="135">
        <f t="shared" si="21"/>
        <v>45240</v>
      </c>
      <c r="M27" s="135">
        <f t="shared" si="22"/>
        <v>45242</v>
      </c>
    </row>
    <row r="28" spans="1:30" ht="21.95" customHeight="1" thickBot="1">
      <c r="A28" s="65" t="s">
        <v>244</v>
      </c>
      <c r="B28" s="66" t="s">
        <v>44</v>
      </c>
      <c r="C28" s="73"/>
      <c r="D28" s="61">
        <f t="shared" si="2"/>
        <v>45202</v>
      </c>
      <c r="E28" s="61">
        <f t="shared" ref="E28" si="35">D28+5</f>
        <v>45207</v>
      </c>
      <c r="F28" s="89"/>
      <c r="G28" s="139"/>
      <c r="H28" s="137"/>
      <c r="I28" s="135"/>
      <c r="J28" s="135"/>
      <c r="K28" s="135"/>
      <c r="L28" s="135"/>
      <c r="M28" s="135"/>
    </row>
    <row r="29" spans="1:30" ht="21.95" customHeight="1" thickBot="1">
      <c r="A29" s="63" t="s">
        <v>245</v>
      </c>
      <c r="B29" s="64" t="s">
        <v>227</v>
      </c>
      <c r="C29" s="59"/>
      <c r="D29" s="76">
        <f t="shared" si="2"/>
        <v>45204</v>
      </c>
      <c r="E29" s="76">
        <f t="shared" ref="E29" si="36">D29+6</f>
        <v>45210</v>
      </c>
      <c r="F29" s="89" t="s">
        <v>283</v>
      </c>
      <c r="G29" s="138" t="s">
        <v>210</v>
      </c>
      <c r="H29" s="136"/>
      <c r="I29" s="135">
        <f t="shared" ref="I29" si="37">E29+8</f>
        <v>45218</v>
      </c>
      <c r="J29" s="135">
        <f t="shared" si="19"/>
        <v>45240</v>
      </c>
      <c r="K29" s="135">
        <f t="shared" si="20"/>
        <v>45244</v>
      </c>
      <c r="L29" s="135">
        <f t="shared" si="21"/>
        <v>45247</v>
      </c>
      <c r="M29" s="135">
        <f t="shared" si="22"/>
        <v>45249</v>
      </c>
    </row>
    <row r="30" spans="1:30" ht="21.95" customHeight="1" thickBot="1">
      <c r="A30" s="63" t="s">
        <v>246</v>
      </c>
      <c r="B30" s="64" t="s">
        <v>168</v>
      </c>
      <c r="C30" s="75"/>
      <c r="D30" s="61">
        <f t="shared" si="2"/>
        <v>45209</v>
      </c>
      <c r="E30" s="61">
        <f t="shared" ref="E30" si="38">D30+5</f>
        <v>45214</v>
      </c>
      <c r="F30" s="89"/>
      <c r="G30" s="139"/>
      <c r="H30" s="137"/>
      <c r="I30" s="135"/>
      <c r="J30" s="135"/>
      <c r="K30" s="135"/>
      <c r="L30" s="135"/>
      <c r="M30" s="135"/>
    </row>
    <row r="31" spans="1:30" ht="21.95" customHeight="1" thickBot="1">
      <c r="A31" s="65" t="s">
        <v>247</v>
      </c>
      <c r="B31" s="66" t="s">
        <v>79</v>
      </c>
      <c r="C31" s="58"/>
      <c r="D31" s="76">
        <f t="shared" si="2"/>
        <v>45211</v>
      </c>
      <c r="E31" s="76">
        <f t="shared" ref="E31" si="39">D31+6</f>
        <v>45217</v>
      </c>
      <c r="F31" s="89" t="s">
        <v>284</v>
      </c>
      <c r="G31" s="138" t="s">
        <v>160</v>
      </c>
      <c r="H31" s="136"/>
      <c r="I31" s="135">
        <f t="shared" ref="I31" si="40">E31+8</f>
        <v>45225</v>
      </c>
      <c r="J31" s="135">
        <f t="shared" si="19"/>
        <v>45247</v>
      </c>
      <c r="K31" s="135">
        <f t="shared" si="20"/>
        <v>45251</v>
      </c>
      <c r="L31" s="135">
        <f t="shared" si="21"/>
        <v>45254</v>
      </c>
      <c r="M31" s="135">
        <f t="shared" si="22"/>
        <v>45256</v>
      </c>
    </row>
    <row r="32" spans="1:30" ht="21.95" customHeight="1" thickBot="1">
      <c r="A32" s="65" t="s">
        <v>248</v>
      </c>
      <c r="B32" s="66" t="s">
        <v>44</v>
      </c>
      <c r="C32" s="73"/>
      <c r="D32" s="61">
        <f t="shared" si="2"/>
        <v>45216</v>
      </c>
      <c r="E32" s="61">
        <f t="shared" ref="E32" si="41">D32+5</f>
        <v>45221</v>
      </c>
      <c r="F32" s="89"/>
      <c r="G32" s="139"/>
      <c r="H32" s="137"/>
      <c r="I32" s="135"/>
      <c r="J32" s="135"/>
      <c r="K32" s="135"/>
      <c r="L32" s="135"/>
      <c r="M32" s="135"/>
    </row>
    <row r="33" spans="1:13" ht="21.95" customHeight="1" thickBot="1">
      <c r="A33" s="63" t="s">
        <v>249</v>
      </c>
      <c r="B33" s="64" t="s">
        <v>167</v>
      </c>
      <c r="C33" s="59"/>
      <c r="D33" s="76">
        <f t="shared" si="2"/>
        <v>45218</v>
      </c>
      <c r="E33" s="76">
        <f t="shared" ref="E33" si="42">D33+6</f>
        <v>45224</v>
      </c>
      <c r="F33" s="89" t="s">
        <v>285</v>
      </c>
      <c r="G33" s="138" t="s">
        <v>273</v>
      </c>
      <c r="H33" s="136"/>
      <c r="I33" s="135">
        <f t="shared" ref="I33" si="43">E33+8</f>
        <v>45232</v>
      </c>
      <c r="J33" s="135">
        <f t="shared" si="19"/>
        <v>45254</v>
      </c>
      <c r="K33" s="135">
        <f t="shared" si="20"/>
        <v>45258</v>
      </c>
      <c r="L33" s="135">
        <f t="shared" si="21"/>
        <v>45261</v>
      </c>
      <c r="M33" s="135">
        <f t="shared" si="22"/>
        <v>45263</v>
      </c>
    </row>
    <row r="34" spans="1:13" ht="21.95" customHeight="1" thickBot="1">
      <c r="A34" s="63" t="s">
        <v>250</v>
      </c>
      <c r="B34" s="64" t="s">
        <v>168</v>
      </c>
      <c r="C34" s="75"/>
      <c r="D34" s="61">
        <f t="shared" si="2"/>
        <v>45223</v>
      </c>
      <c r="E34" s="61">
        <f t="shared" ref="E34" si="44">D34+5</f>
        <v>45228</v>
      </c>
      <c r="F34" s="89"/>
      <c r="G34" s="139"/>
      <c r="H34" s="137"/>
      <c r="I34" s="135"/>
      <c r="J34" s="135"/>
      <c r="K34" s="135"/>
      <c r="L34" s="135"/>
      <c r="M34" s="135"/>
    </row>
    <row r="35" spans="1:13" ht="21.95" customHeight="1"/>
    <row r="40" spans="1:13">
      <c r="A40" t="s">
        <v>38</v>
      </c>
      <c r="F40" t="s">
        <v>40</v>
      </c>
    </row>
    <row r="41" spans="1:13">
      <c r="A41" t="s">
        <v>39</v>
      </c>
      <c r="F41" t="s">
        <v>171</v>
      </c>
    </row>
    <row r="42" spans="1:13">
      <c r="A42" t="s">
        <v>37</v>
      </c>
    </row>
    <row r="43" spans="1:13">
      <c r="A43" t="s">
        <v>170</v>
      </c>
    </row>
  </sheetData>
  <mergeCells count="113">
    <mergeCell ref="M29:M30"/>
    <mergeCell ref="I27:I28"/>
    <mergeCell ref="J27:J28"/>
    <mergeCell ref="K27:K28"/>
    <mergeCell ref="L27:L28"/>
    <mergeCell ref="M27:M28"/>
    <mergeCell ref="I33:I34"/>
    <mergeCell ref="J33:J34"/>
    <mergeCell ref="K33:K34"/>
    <mergeCell ref="L33:L34"/>
    <mergeCell ref="M33:M34"/>
    <mergeCell ref="I31:I32"/>
    <mergeCell ref="J31:J32"/>
    <mergeCell ref="K31:K32"/>
    <mergeCell ref="L31:L32"/>
    <mergeCell ref="M31:M32"/>
    <mergeCell ref="F33:F34"/>
    <mergeCell ref="G33:G34"/>
    <mergeCell ref="H33:H34"/>
    <mergeCell ref="J19:J20"/>
    <mergeCell ref="K19:K20"/>
    <mergeCell ref="L19:L20"/>
    <mergeCell ref="G23:G24"/>
    <mergeCell ref="F27:F28"/>
    <mergeCell ref="G27:G28"/>
    <mergeCell ref="H27:H28"/>
    <mergeCell ref="F29:F30"/>
    <mergeCell ref="G29:G30"/>
    <mergeCell ref="H29:H30"/>
    <mergeCell ref="F31:F32"/>
    <mergeCell ref="G31:G32"/>
    <mergeCell ref="H31:H32"/>
    <mergeCell ref="F25:F26"/>
    <mergeCell ref="G25:G26"/>
    <mergeCell ref="F23:F24"/>
    <mergeCell ref="H25:H26"/>
    <mergeCell ref="I29:I30"/>
    <mergeCell ref="J29:J30"/>
    <mergeCell ref="K29:K30"/>
    <mergeCell ref="L29:L30"/>
    <mergeCell ref="F21:F22"/>
    <mergeCell ref="G21:G22"/>
    <mergeCell ref="H21:H22"/>
    <mergeCell ref="F13:F14"/>
    <mergeCell ref="F15:F16"/>
    <mergeCell ref="H11:H12"/>
    <mergeCell ref="F11:F12"/>
    <mergeCell ref="H13:H14"/>
    <mergeCell ref="H15:H16"/>
    <mergeCell ref="G13:G14"/>
    <mergeCell ref="L15:L16"/>
    <mergeCell ref="M15:M16"/>
    <mergeCell ref="I15:I16"/>
    <mergeCell ref="J15:J16"/>
    <mergeCell ref="K15:K16"/>
    <mergeCell ref="G11:G12"/>
    <mergeCell ref="G15:G16"/>
    <mergeCell ref="F17:F18"/>
    <mergeCell ref="F19:F20"/>
    <mergeCell ref="G17:G18"/>
    <mergeCell ref="H17:H18"/>
    <mergeCell ref="G19:G20"/>
    <mergeCell ref="H19:H20"/>
    <mergeCell ref="M19:M20"/>
    <mergeCell ref="L25:L26"/>
    <mergeCell ref="M25:M26"/>
    <mergeCell ref="K25:K26"/>
    <mergeCell ref="I17:I18"/>
    <mergeCell ref="J17:J18"/>
    <mergeCell ref="M17:M18"/>
    <mergeCell ref="I25:I26"/>
    <mergeCell ref="K23:K24"/>
    <mergeCell ref="L23:L24"/>
    <mergeCell ref="J25:J26"/>
    <mergeCell ref="K17:K18"/>
    <mergeCell ref="L17:L18"/>
    <mergeCell ref="I19:I20"/>
    <mergeCell ref="H23:H24"/>
    <mergeCell ref="I23:I24"/>
    <mergeCell ref="J23:J24"/>
    <mergeCell ref="L9:L10"/>
    <mergeCell ref="M9:M10"/>
    <mergeCell ref="I21:I22"/>
    <mergeCell ref="J21:J22"/>
    <mergeCell ref="K21:K22"/>
    <mergeCell ref="L21:L22"/>
    <mergeCell ref="M21:M22"/>
    <mergeCell ref="M23:M24"/>
    <mergeCell ref="L11:L12"/>
    <mergeCell ref="M11:M12"/>
    <mergeCell ref="I13:I14"/>
    <mergeCell ref="J13:J14"/>
    <mergeCell ref="K13:K14"/>
    <mergeCell ref="L13:L14"/>
    <mergeCell ref="M13:M14"/>
    <mergeCell ref="K11:K12"/>
    <mergeCell ref="I11:I12"/>
    <mergeCell ref="J11:J12"/>
    <mergeCell ref="D1:K1"/>
    <mergeCell ref="D2:K2"/>
    <mergeCell ref="A8:C8"/>
    <mergeCell ref="F8:H8"/>
    <mergeCell ref="A9:A10"/>
    <mergeCell ref="B9:B10"/>
    <mergeCell ref="C9:C10"/>
    <mergeCell ref="D9:D10"/>
    <mergeCell ref="E9:E10"/>
    <mergeCell ref="K9:K10"/>
    <mergeCell ref="F9:F10"/>
    <mergeCell ref="G9:G10"/>
    <mergeCell ref="H9:H10"/>
    <mergeCell ref="I9:I10"/>
    <mergeCell ref="J9:J10"/>
  </mergeCells>
  <hyperlinks>
    <hyperlink ref="B12" r:id="rId1" display="http://www.yangming.com/e-service/Vessel_Tracking/vessel_tracking_detail.aspx?vessel=PPCF&amp;func=current" xr:uid="{66CDAC30-C3A0-4782-94C4-71AFF76BE0B5}"/>
    <hyperlink ref="B11" r:id="rId2" display="http://www.yangming.com/e-service/Vessel_Tracking/vessel_tracking_detail.aspx?vessel=YITA&amp;func=current" xr:uid="{F464F82D-86A1-4F64-BBE4-1B26D16CF0EA}"/>
    <hyperlink ref="B13" r:id="rId3" display="http://www.yangming.com/e-service/Vessel_Tracking/vessel_tracking_detail.aspx?vessel=YING&amp;func=current" xr:uid="{180BD03A-B407-4BCB-BB9D-0B09F1329FDD}"/>
    <hyperlink ref="B15" r:id="rId4" display="http://www.yangming.com/e-service/Vessel_Tracking/vessel_tracking_detail.aspx?vessel=YINT&amp;func=current" xr:uid="{F7A08D84-3830-42BB-B964-727FAAA93800}"/>
    <hyperlink ref="B14" r:id="rId5" display="http://www.yangming.com/e-service/Vessel_Tracking/vessel_tracking_detail.aspx?vessel=YHTS&amp;func=current" xr:uid="{01E936F5-FDEF-48CA-A43C-8B99E6EE214B}"/>
    <hyperlink ref="B16" r:id="rId6" display="http://www.yangming.com/e-service/Vessel_Tracking/vessel_tracking_detail.aspx?vessel=PPCF&amp;func=current" xr:uid="{4CAF2148-48BB-4EB9-BCFC-BBF00195926B}"/>
    <hyperlink ref="A17" r:id="rId7" display="https://www.yangming.com/e-service/schedule/LongtermScheduleDetail.aspx?ftype=A&amp;voyage=TSE316S&amp;svc=TSE&amp;dtn=S" xr:uid="{D1654174-6987-4DA6-B2D5-EB77AA8CFF83}"/>
    <hyperlink ref="B17" r:id="rId8" display="http://www.yangming.com/e-service/Vessel_Tracking/vessel_tracking_detail.aspx?vessel=YHRZ&amp;func=current" xr:uid="{83AF20CD-706D-4FF5-8CCF-99D2CED209B5}"/>
    <hyperlink ref="A19" r:id="rId9" display="https://www.yangming.com/e-service/schedule/LongtermScheduleDetail.aspx?ftype=A&amp;voyage=TSE317S&amp;svc=TSE&amp;dtn=S" xr:uid="{BE97F345-C055-4431-9068-3536369356A8}"/>
    <hyperlink ref="B19" r:id="rId10" display="http://www.yangming.com/e-service/Vessel_Tracking/vessel_tracking_detail.aspx?vessel=YITA&amp;func=current" xr:uid="{8105C1DD-DEE7-4DF3-96E6-E60D9D4FC54C}"/>
    <hyperlink ref="A21" r:id="rId11" display="https://www.yangming.com/e-service/schedule/LongtermScheduleDetail.aspx?ftype=A&amp;voyage=TSE318S&amp;svc=TSE&amp;dtn=S" xr:uid="{0DD27762-A662-476C-814B-A7E2EC34C867}"/>
    <hyperlink ref="B21" r:id="rId12" display="http://www.yangming.com/e-service/Vessel_Tracking/vessel_tracking_detail.aspx?vessel=YING&amp;func=current" xr:uid="{86F8E5E4-C62F-49EE-8181-B03CCCB10D54}"/>
    <hyperlink ref="A25" r:id="rId13" display="https://www.yangming.com/e-service/schedule/LongtermScheduleDetail.aspx?ftype=A&amp;voyage=TSE320S&amp;svc=TSE&amp;dtn=S" xr:uid="{F99217D6-288F-471D-B322-9232F0966359}"/>
    <hyperlink ref="B25" r:id="rId14" display="http://www.yangming.com/e-service/Vessel_Tracking/vessel_tracking_detail.aspx?vessel=YHRZ&amp;func=current" xr:uid="{63A6A5A8-BDE0-43D6-AA5B-DAB38025DDD5}"/>
    <hyperlink ref="A27" r:id="rId15" display="https://www.yangming.com/e-service/schedule/LongtermScheduleDetail.aspx?ftype=A&amp;voyage=TSE321S&amp;svc=TSE&amp;dtn=S" xr:uid="{1DD28795-521A-44CF-92BB-80A3D96169EA}"/>
    <hyperlink ref="B27" r:id="rId16" display="http://www.yangming.com/e-service/Vessel_Tracking/vessel_tracking_detail.aspx?vessel=YITA&amp;func=current" xr:uid="{DDB2302F-2A64-4C3E-AD40-561D28E79E9B}"/>
    <hyperlink ref="A29" r:id="rId17" display="https://www.yangming.com/e-service/schedule/LongtermScheduleDetail.aspx?ftype=A&amp;voyage=TSE322S&amp;svc=TSE&amp;dtn=S" xr:uid="{1C668BC4-9C1D-46C7-8374-D8455DE83DB2}"/>
    <hyperlink ref="B29" r:id="rId18" display="http://www.yangming.com/e-service/Vessel_Tracking/vessel_tracking_detail.aspx?vessel=YING&amp;func=current" xr:uid="{C6E89E3C-6A76-45A6-B280-C24EC645B93F}"/>
    <hyperlink ref="A31" r:id="rId19" display="https://www.yangming.com/e-service/schedule/LongtermScheduleDetail.aspx?ftype=A&amp;voyage=TSE323S&amp;svc=TSE&amp;dtn=S" xr:uid="{82A474EE-2F86-4341-B567-8F23ECBA5DAB}"/>
    <hyperlink ref="B31" r:id="rId20" display="http://www.yangming.com/e-service/Vessel_Tracking/vessel_tracking_detail.aspx?vessel=YINT&amp;func=current" xr:uid="{33E73B2F-C9AD-4522-9765-A6FE474EAADB}"/>
    <hyperlink ref="A33" r:id="rId21" display="https://www.yangming.com/e-service/schedule/LongtermScheduleDetail.aspx?ftype=A&amp;voyage=TSE324S&amp;svc=TSE&amp;dtn=S" xr:uid="{F2A5635D-901B-40A3-B047-AF178436E34F}"/>
    <hyperlink ref="B33" r:id="rId22" display="http://www.yangming.com/e-service/Vessel_Tracking/vessel_tracking_detail.aspx?vessel=YHRZ&amp;func=current" xr:uid="{2086E6FE-0A66-4A34-90B4-0C853A29378D}"/>
    <hyperlink ref="B23" r:id="rId23" display="http://www.yangming.com/e-service/Vessel_Tracking/vessel_tracking_detail.aspx?vessel=YINT&amp;func=current" xr:uid="{B2C80BE4-686B-4D60-9B36-A111ADAA9E19}"/>
    <hyperlink ref="A23" r:id="rId24" display="https://www.yangming.com/e-service/schedule/LongtermScheduleDetail.aspx?ftype=A&amp;voyage=TSE319S&amp;svc=TSE&amp;dtn=S" xr:uid="{DB0C86B3-4609-4420-9531-1DA63A9013E1}"/>
    <hyperlink ref="A18" r:id="rId25" display="https://www.yangming.com/e-service/schedule/LongtermScheduleDetail.aspx?ftype=A&amp;voyage=SE8317S&amp;svc=SE8&amp;dtn=S" xr:uid="{66FBD61E-DCFC-4C93-A5C9-51D6869605F1}"/>
    <hyperlink ref="B18" r:id="rId26" display="http://www.yangming.com/e-service/Vessel_Tracking/vessel_tracking_detail.aspx?vessel=YHTS&amp;func=current" xr:uid="{5BBF891C-BA95-4E88-820D-C4A1B1BCE8AA}"/>
    <hyperlink ref="A20" r:id="rId27" display="https://www.yangming.com/e-service/schedule/LongtermScheduleDetail.aspx?ftype=A&amp;voyage=SE8318S&amp;svc=SE8&amp;dtn=S" xr:uid="{80BC8B88-2422-49E3-A164-1F22865A115B}"/>
    <hyperlink ref="B20" r:id="rId28" display="http://www.yangming.com/e-service/Vessel_Tracking/vessel_tracking_detail.aspx?vessel=PPCF&amp;func=current" xr:uid="{D7C100A3-EC5A-4D98-96D7-00FE59184C09}"/>
    <hyperlink ref="A22" r:id="rId29" display="https://www.yangming.com/e-service/schedule/LongtermScheduleDetail.aspx?ftype=A&amp;voyage=SE8319S&amp;svc=SE8&amp;dtn=S" xr:uid="{B833676F-DCA3-425C-AA6E-4BE6F0BBEFC9}"/>
    <hyperlink ref="B22" r:id="rId30" display="http://www.yangming.com/e-service/Vessel_Tracking/vessel_tracking_detail.aspx?vessel=YHTS&amp;func=current" xr:uid="{692DFE33-F9BC-4F53-B6CF-E82C527DF1A5}"/>
    <hyperlink ref="A24" r:id="rId31" display="https://www.yangming.com/e-service/schedule/LongtermScheduleDetail.aspx?ftype=A&amp;voyage=SE8320S&amp;svc=SE8&amp;dtn=S" xr:uid="{0D3E138A-F8B8-4CF0-992E-6E22991EF1B0}"/>
    <hyperlink ref="B24" r:id="rId32" display="http://www.yangming.com/e-service/Vessel_Tracking/vessel_tracking_detail.aspx?vessel=PPCF&amp;func=current" xr:uid="{1AFA72C8-445B-4953-880D-0B2E44A0E34E}"/>
    <hyperlink ref="A26" r:id="rId33" display="https://www.yangming.com/e-service/schedule/LongtermScheduleDetail.aspx?ftype=A&amp;voyage=SE8321S&amp;svc=SE8&amp;dtn=S" xr:uid="{DC380B5C-287D-429E-B941-91616629B372}"/>
    <hyperlink ref="B26" r:id="rId34" display="http://www.yangming.com/e-service/Vessel_Tracking/vessel_tracking_detail.aspx?vessel=YHTS&amp;func=current" xr:uid="{0C53759D-9E6F-4157-A7DC-8BDC5CC41AEC}"/>
    <hyperlink ref="A28" r:id="rId35" display="https://www.yangming.com/e-service/schedule/LongtermScheduleDetail.aspx?ftype=A&amp;voyage=SE8322S&amp;svc=SE8&amp;dtn=S" xr:uid="{987A9EA5-C578-4333-AA05-E28B17FF33DE}"/>
    <hyperlink ref="B28" r:id="rId36" display="http://www.yangming.com/e-service/Vessel_Tracking/vessel_tracking_detail.aspx?vessel=PPCF&amp;func=current" xr:uid="{C377E285-89AA-4540-88E3-66922D92BF9F}"/>
    <hyperlink ref="A30" r:id="rId37" display="https://www.yangming.com/e-service/schedule/LongtermScheduleDetail.aspx?ftype=A&amp;voyage=SE8323S&amp;svc=SE8&amp;dtn=S" xr:uid="{71E53AFC-B20D-4CDB-896D-40B29F25AB09}"/>
    <hyperlink ref="B30" r:id="rId38" display="http://www.yangming.com/e-service/Vessel_Tracking/vessel_tracking_detail.aspx?vessel=YHTS&amp;func=current" xr:uid="{10A9E08F-7CBC-474B-B6AB-2954EA75E62E}"/>
    <hyperlink ref="A32" r:id="rId39" display="https://www.yangming.com/e-service/schedule/LongtermScheduleDetail.aspx?ftype=A&amp;voyage=SE8324S&amp;svc=SE8&amp;dtn=S" xr:uid="{01654D3A-AFB8-4B52-AA16-C4E04D0FCD7E}"/>
    <hyperlink ref="B32" r:id="rId40" display="http://www.yangming.com/e-service/Vessel_Tracking/vessel_tracking_detail.aspx?vessel=PPCF&amp;func=current" xr:uid="{E9F4F5F9-3AF1-41A8-AC41-CEC99C303A0A}"/>
    <hyperlink ref="A34" r:id="rId41" display="https://www.yangming.com/e-service/schedule/LongtermScheduleDetail.aspx?ftype=A&amp;voyage=SE8325S&amp;svc=SE8&amp;dtn=S" xr:uid="{1391FBAC-9DDF-46C5-B0C7-7CBC786E5051}"/>
    <hyperlink ref="B34" r:id="rId42" display="http://www.yangming.com/e-service/Vessel_Tracking/vessel_tracking_detail.aspx?vessel=YHTS&amp;func=current" xr:uid="{AFA1B8E0-FB1D-40A8-8F13-A701F8F8BCCD}"/>
  </hyperlinks>
  <pageMargins left="0.7" right="0.7" top="0.75" bottom="0.75" header="0.3" footer="0.3"/>
  <pageSetup paperSize="9" scale="85" fitToWidth="2" orientation="landscape" r:id="rId43"/>
  <drawing r:id="rId4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6"/>
  <sheetViews>
    <sheetView topLeftCell="A13" workbookViewId="0">
      <selection activeCell="O33" sqref="O33"/>
    </sheetView>
  </sheetViews>
  <sheetFormatPr defaultColWidth="9.140625" defaultRowHeight="25.5" customHeight="1"/>
  <cols>
    <col min="1" max="1" width="11.42578125" customWidth="1"/>
    <col min="2" max="2" width="22.85546875" customWidth="1"/>
    <col min="3" max="3" width="16.140625" customWidth="1"/>
    <col min="4" max="4" width="12.5703125" customWidth="1"/>
    <col min="5" max="5" width="12.42578125" customWidth="1"/>
    <col min="6" max="6" width="11.85546875" customWidth="1"/>
    <col min="7" max="7" width="16.5703125" customWidth="1"/>
    <col min="8" max="8" width="9.42578125" customWidth="1"/>
    <col min="9" max="9" width="8.28515625" customWidth="1"/>
    <col min="10" max="10" width="8.42578125" customWidth="1"/>
  </cols>
  <sheetData>
    <row r="1" spans="1:30" ht="25.5" customHeight="1">
      <c r="D1" s="100" t="s">
        <v>21</v>
      </c>
      <c r="E1" s="100"/>
      <c r="F1" s="100"/>
      <c r="G1" s="100"/>
      <c r="H1" s="100"/>
      <c r="I1" s="100"/>
      <c r="J1" s="100"/>
    </row>
    <row r="2" spans="1:30" ht="25.5" customHeight="1">
      <c r="D2" s="101" t="s">
        <v>30</v>
      </c>
      <c r="E2" s="101"/>
      <c r="F2" s="101"/>
      <c r="G2" s="101"/>
      <c r="H2" s="101"/>
      <c r="I2" s="101"/>
      <c r="J2" s="101"/>
    </row>
    <row r="4" spans="1:30" ht="25.5" customHeight="1">
      <c r="A4" s="8"/>
      <c r="B4" s="9"/>
      <c r="C4" s="9"/>
      <c r="D4" s="9"/>
      <c r="E4" s="9"/>
      <c r="F4" s="9"/>
      <c r="G4" s="13" t="s">
        <v>22</v>
      </c>
      <c r="H4" s="14"/>
      <c r="I4" s="15"/>
      <c r="J4" s="14"/>
    </row>
    <row r="5" spans="1:30" ht="25.5" customHeight="1">
      <c r="A5" s="8" t="s">
        <v>224</v>
      </c>
      <c r="B5" s="9"/>
      <c r="C5" s="9"/>
      <c r="D5" s="9"/>
      <c r="E5" s="9"/>
      <c r="F5" s="9"/>
      <c r="G5" s="9"/>
      <c r="H5" s="13" t="s">
        <v>222</v>
      </c>
      <c r="I5" s="13"/>
      <c r="J5" s="14"/>
    </row>
    <row r="6" spans="1:30" ht="25.5" customHeight="1">
      <c r="A6" s="11" t="s">
        <v>221</v>
      </c>
      <c r="B6" s="9"/>
      <c r="C6" s="9"/>
      <c r="D6" s="9"/>
      <c r="E6" s="9"/>
      <c r="F6" s="9"/>
      <c r="G6" s="9"/>
      <c r="H6" s="13" t="s">
        <v>223</v>
      </c>
      <c r="I6" s="13"/>
      <c r="J6" s="14"/>
    </row>
    <row r="8" spans="1:30" ht="17.25" customHeight="1" thickBot="1">
      <c r="A8" s="145" t="s">
        <v>0</v>
      </c>
      <c r="B8" s="145"/>
      <c r="C8" s="145"/>
      <c r="D8" s="62" t="s">
        <v>1</v>
      </c>
      <c r="E8" s="62" t="s">
        <v>2</v>
      </c>
      <c r="F8" s="146" t="s">
        <v>3</v>
      </c>
      <c r="G8" s="146"/>
      <c r="H8" s="146"/>
      <c r="I8" s="83" t="s">
        <v>2</v>
      </c>
      <c r="J8" s="82" t="s">
        <v>12</v>
      </c>
      <c r="K8" s="82" t="s">
        <v>13</v>
      </c>
      <c r="L8" s="84" t="s">
        <v>208</v>
      </c>
      <c r="M8" s="82" t="s">
        <v>10</v>
      </c>
    </row>
    <row r="9" spans="1:30" ht="17.25" customHeight="1">
      <c r="A9" s="147" t="s">
        <v>4</v>
      </c>
      <c r="B9" s="147" t="s">
        <v>5</v>
      </c>
      <c r="C9" s="147" t="s">
        <v>6</v>
      </c>
      <c r="D9" s="148" t="s">
        <v>7</v>
      </c>
      <c r="E9" s="150" t="s">
        <v>8</v>
      </c>
      <c r="F9" s="147" t="s">
        <v>4</v>
      </c>
      <c r="G9" s="147" t="s">
        <v>5</v>
      </c>
      <c r="H9" s="147" t="s">
        <v>6</v>
      </c>
      <c r="I9" s="147" t="s">
        <v>7</v>
      </c>
      <c r="J9" s="147" t="s">
        <v>166</v>
      </c>
      <c r="K9" s="147" t="s">
        <v>166</v>
      </c>
      <c r="L9" s="147" t="s">
        <v>166</v>
      </c>
      <c r="M9" s="147" t="s">
        <v>166</v>
      </c>
    </row>
    <row r="10" spans="1:30" ht="21.75" customHeight="1" thickBot="1">
      <c r="A10" s="147"/>
      <c r="B10" s="147"/>
      <c r="C10" s="147"/>
      <c r="D10" s="149"/>
      <c r="E10" s="151"/>
      <c r="F10" s="147"/>
      <c r="G10" s="147"/>
      <c r="H10" s="147"/>
      <c r="I10" s="147"/>
      <c r="J10" s="147"/>
      <c r="K10" s="147"/>
      <c r="L10" s="147"/>
      <c r="M10" s="147"/>
    </row>
    <row r="11" spans="1:30" ht="21.95" customHeight="1" thickBot="1">
      <c r="A11" s="63" t="s">
        <v>225</v>
      </c>
      <c r="B11" s="64" t="s">
        <v>168</v>
      </c>
      <c r="C11" s="59"/>
      <c r="D11" s="76">
        <v>45139</v>
      </c>
      <c r="E11" s="76">
        <v>45144</v>
      </c>
      <c r="F11" s="141" t="s">
        <v>287</v>
      </c>
      <c r="G11" s="143" t="s">
        <v>125</v>
      </c>
      <c r="H11" s="92"/>
      <c r="I11" s="140">
        <f>E11+7</f>
        <v>45151</v>
      </c>
      <c r="J11" s="140">
        <f>I11+22</f>
        <v>45173</v>
      </c>
      <c r="K11" s="140">
        <f>J11+3</f>
        <v>45176</v>
      </c>
      <c r="L11" s="140">
        <f>K11+4</f>
        <v>45180</v>
      </c>
      <c r="M11" s="140">
        <f>L11+3</f>
        <v>45183</v>
      </c>
    </row>
    <row r="12" spans="1:30" ht="21.95" customHeight="1" thickBot="1">
      <c r="A12" s="65" t="s">
        <v>226</v>
      </c>
      <c r="B12" s="66" t="s">
        <v>169</v>
      </c>
      <c r="C12" s="75"/>
      <c r="D12" s="61">
        <v>45141</v>
      </c>
      <c r="E12" s="61">
        <v>45147</v>
      </c>
      <c r="F12" s="142"/>
      <c r="G12" s="144"/>
      <c r="H12" s="92"/>
      <c r="I12" s="140"/>
      <c r="J12" s="140"/>
      <c r="K12" s="140"/>
      <c r="L12" s="140"/>
      <c r="M12" s="140"/>
    </row>
    <row r="13" spans="1:30" ht="21.95" customHeight="1" thickBot="1">
      <c r="A13" s="63" t="s">
        <v>228</v>
      </c>
      <c r="B13" s="64" t="s">
        <v>44</v>
      </c>
      <c r="C13" s="59"/>
      <c r="D13" s="76">
        <v>45146</v>
      </c>
      <c r="E13" s="76">
        <v>45151</v>
      </c>
      <c r="F13" s="141" t="s">
        <v>288</v>
      </c>
      <c r="G13" s="143" t="s">
        <v>162</v>
      </c>
      <c r="H13" s="92"/>
      <c r="I13" s="140">
        <f t="shared" ref="I13" si="0">E13+7</f>
        <v>45158</v>
      </c>
      <c r="J13" s="140">
        <f t="shared" ref="J13" si="1">I13+22</f>
        <v>45180</v>
      </c>
      <c r="K13" s="140">
        <f t="shared" ref="K13" si="2">J13+3</f>
        <v>45183</v>
      </c>
      <c r="L13" s="140">
        <f t="shared" ref="L13" si="3">K13+4</f>
        <v>45187</v>
      </c>
      <c r="M13" s="140">
        <f t="shared" ref="M13" si="4">L13+3</f>
        <v>45190</v>
      </c>
    </row>
    <row r="14" spans="1:30" ht="21.95" customHeight="1" thickBot="1">
      <c r="A14" s="65" t="s">
        <v>229</v>
      </c>
      <c r="B14" s="66" t="s">
        <v>227</v>
      </c>
      <c r="C14" s="75"/>
      <c r="D14" s="61">
        <v>45148</v>
      </c>
      <c r="E14" s="61">
        <v>45154</v>
      </c>
      <c r="F14" s="142"/>
      <c r="G14" s="144"/>
      <c r="H14" s="92"/>
      <c r="I14" s="140"/>
      <c r="J14" s="140"/>
      <c r="K14" s="140"/>
      <c r="L14" s="140"/>
      <c r="M14" s="140"/>
      <c r="N14" s="1"/>
      <c r="O14" s="1"/>
      <c r="P14" s="1"/>
      <c r="Q14" s="1"/>
      <c r="R14" s="1"/>
      <c r="S14" s="5"/>
      <c r="T14" s="5"/>
      <c r="U14" s="3"/>
      <c r="V14" s="3"/>
      <c r="W14" s="5"/>
      <c r="X14" s="5"/>
      <c r="Y14" s="3"/>
      <c r="Z14" s="2"/>
      <c r="AA14" s="4"/>
      <c r="AB14" s="4"/>
      <c r="AC14" s="2"/>
      <c r="AD14" s="2"/>
    </row>
    <row r="15" spans="1:30" ht="21.95" customHeight="1" thickBot="1">
      <c r="A15" s="63" t="s">
        <v>230</v>
      </c>
      <c r="B15" s="64" t="s">
        <v>168</v>
      </c>
      <c r="C15" s="59"/>
      <c r="D15" s="76">
        <v>45153</v>
      </c>
      <c r="E15" s="76">
        <v>45158</v>
      </c>
      <c r="F15" s="141" t="s">
        <v>289</v>
      </c>
      <c r="G15" s="143" t="s">
        <v>51</v>
      </c>
      <c r="H15" s="92"/>
      <c r="I15" s="140">
        <f t="shared" ref="I15" si="5">E15+7</f>
        <v>45165</v>
      </c>
      <c r="J15" s="140">
        <f t="shared" ref="J15" si="6">I15+22</f>
        <v>45187</v>
      </c>
      <c r="K15" s="140">
        <f t="shared" ref="K15" si="7">J15+3</f>
        <v>45190</v>
      </c>
      <c r="L15" s="140">
        <f t="shared" ref="L15" si="8">K15+4</f>
        <v>45194</v>
      </c>
      <c r="M15" s="140">
        <f t="shared" ref="M15" si="9">L15+3</f>
        <v>45197</v>
      </c>
    </row>
    <row r="16" spans="1:30" ht="21.95" customHeight="1" thickBot="1">
      <c r="A16" s="65" t="s">
        <v>231</v>
      </c>
      <c r="B16" s="66" t="s">
        <v>79</v>
      </c>
      <c r="C16" s="75"/>
      <c r="D16" s="61">
        <v>45155</v>
      </c>
      <c r="E16" s="61">
        <v>45161</v>
      </c>
      <c r="F16" s="142"/>
      <c r="G16" s="144"/>
      <c r="H16" s="92"/>
      <c r="I16" s="140"/>
      <c r="J16" s="140"/>
      <c r="K16" s="140"/>
      <c r="L16" s="140"/>
      <c r="M16" s="140"/>
    </row>
    <row r="17" spans="1:13" ht="21.95" customHeight="1" thickBot="1">
      <c r="A17" s="63" t="s">
        <v>232</v>
      </c>
      <c r="B17" s="64" t="s">
        <v>44</v>
      </c>
      <c r="C17" s="58"/>
      <c r="D17" s="76">
        <v>45160</v>
      </c>
      <c r="E17" s="76">
        <v>45165</v>
      </c>
      <c r="F17" s="141" t="s">
        <v>290</v>
      </c>
      <c r="G17" s="152" t="s">
        <v>209</v>
      </c>
      <c r="H17" s="153"/>
      <c r="I17" s="140">
        <f t="shared" ref="I17" si="10">E17+7</f>
        <v>45172</v>
      </c>
      <c r="J17" s="140">
        <f t="shared" ref="J17" si="11">I17+22</f>
        <v>45194</v>
      </c>
      <c r="K17" s="140">
        <f t="shared" ref="K17" si="12">J17+3</f>
        <v>45197</v>
      </c>
      <c r="L17" s="140">
        <f t="shared" ref="L17" si="13">K17+4</f>
        <v>45201</v>
      </c>
      <c r="M17" s="140">
        <f t="shared" ref="M17" si="14">L17+3</f>
        <v>45204</v>
      </c>
    </row>
    <row r="18" spans="1:13" ht="21.95" customHeight="1" thickBot="1">
      <c r="A18" s="63" t="s">
        <v>233</v>
      </c>
      <c r="B18" s="64" t="s">
        <v>167</v>
      </c>
      <c r="C18" s="73"/>
      <c r="D18" s="61">
        <v>45162</v>
      </c>
      <c r="E18" s="61">
        <v>45168</v>
      </c>
      <c r="F18" s="142"/>
      <c r="G18" s="144"/>
      <c r="H18" s="92"/>
      <c r="I18" s="140"/>
      <c r="J18" s="140"/>
      <c r="K18" s="140"/>
      <c r="L18" s="140"/>
      <c r="M18" s="140"/>
    </row>
    <row r="19" spans="1:13" ht="21.95" customHeight="1" thickBot="1">
      <c r="A19" s="65" t="s">
        <v>234</v>
      </c>
      <c r="B19" s="66" t="s">
        <v>168</v>
      </c>
      <c r="C19" s="59"/>
      <c r="D19" s="76">
        <v>45167</v>
      </c>
      <c r="E19" s="76">
        <v>45172</v>
      </c>
      <c r="F19" s="141" t="s">
        <v>291</v>
      </c>
      <c r="G19" s="143" t="s">
        <v>177</v>
      </c>
      <c r="H19" s="92"/>
      <c r="I19" s="140">
        <f t="shared" ref="I19" si="15">E19+7</f>
        <v>45179</v>
      </c>
      <c r="J19" s="140">
        <f t="shared" ref="J19" si="16">I19+22</f>
        <v>45201</v>
      </c>
      <c r="K19" s="140">
        <f t="shared" ref="K19" si="17">J19+3</f>
        <v>45204</v>
      </c>
      <c r="L19" s="140">
        <f t="shared" ref="L19" si="18">K19+4</f>
        <v>45208</v>
      </c>
      <c r="M19" s="140">
        <f t="shared" ref="M19" si="19">L19+3</f>
        <v>45211</v>
      </c>
    </row>
    <row r="20" spans="1:13" ht="21.95" customHeight="1" thickBot="1">
      <c r="A20" s="65" t="s">
        <v>235</v>
      </c>
      <c r="B20" s="66" t="s">
        <v>169</v>
      </c>
      <c r="C20" s="75"/>
      <c r="D20" s="61">
        <v>45169</v>
      </c>
      <c r="E20" s="61">
        <v>45175</v>
      </c>
      <c r="F20" s="142"/>
      <c r="G20" s="144"/>
      <c r="H20" s="92"/>
      <c r="I20" s="140"/>
      <c r="J20" s="140"/>
      <c r="K20" s="140"/>
      <c r="L20" s="140"/>
      <c r="M20" s="140"/>
    </row>
    <row r="21" spans="1:13" ht="21.95" customHeight="1" thickBot="1">
      <c r="A21" s="63" t="s">
        <v>236</v>
      </c>
      <c r="B21" s="64" t="s">
        <v>44</v>
      </c>
      <c r="C21" s="58"/>
      <c r="D21" s="76">
        <v>45174</v>
      </c>
      <c r="E21" s="76">
        <v>45179</v>
      </c>
      <c r="F21" s="141" t="s">
        <v>292</v>
      </c>
      <c r="G21" s="143" t="s">
        <v>177</v>
      </c>
      <c r="H21" s="92"/>
      <c r="I21" s="140">
        <f t="shared" ref="I21" si="20">E21+7</f>
        <v>45186</v>
      </c>
      <c r="J21" s="140">
        <f t="shared" ref="J21" si="21">I21+22</f>
        <v>45208</v>
      </c>
      <c r="K21" s="140">
        <f t="shared" ref="K21" si="22">J21+3</f>
        <v>45211</v>
      </c>
      <c r="L21" s="140">
        <f t="shared" ref="L21" si="23">K21+4</f>
        <v>45215</v>
      </c>
      <c r="M21" s="140">
        <f t="shared" ref="M21" si="24">L21+3</f>
        <v>45218</v>
      </c>
    </row>
    <row r="22" spans="1:13" ht="21.95" customHeight="1" thickBot="1">
      <c r="A22" s="63" t="s">
        <v>237</v>
      </c>
      <c r="B22" s="64" t="s">
        <v>227</v>
      </c>
      <c r="C22" s="73"/>
      <c r="D22" s="61">
        <v>45176</v>
      </c>
      <c r="E22" s="61">
        <v>45182</v>
      </c>
      <c r="F22" s="142"/>
      <c r="G22" s="144"/>
      <c r="H22" s="92"/>
      <c r="I22" s="140"/>
      <c r="J22" s="140"/>
      <c r="K22" s="140"/>
      <c r="L22" s="140"/>
      <c r="M22" s="140"/>
    </row>
    <row r="23" spans="1:13" ht="21.95" customHeight="1" thickBot="1">
      <c r="A23" s="65" t="s">
        <v>238</v>
      </c>
      <c r="B23" s="66" t="s">
        <v>168</v>
      </c>
      <c r="C23" s="59"/>
      <c r="D23" s="76">
        <v>45181</v>
      </c>
      <c r="E23" s="76">
        <v>45186</v>
      </c>
      <c r="F23" s="141" t="s">
        <v>293</v>
      </c>
      <c r="G23" s="143" t="s">
        <v>177</v>
      </c>
      <c r="H23" s="92"/>
      <c r="I23" s="140">
        <f t="shared" ref="I23" si="25">E23+7</f>
        <v>45193</v>
      </c>
      <c r="J23" s="140">
        <f t="shared" ref="J23" si="26">I23+22</f>
        <v>45215</v>
      </c>
      <c r="K23" s="140">
        <f t="shared" ref="K23" si="27">J23+3</f>
        <v>45218</v>
      </c>
      <c r="L23" s="140">
        <f t="shared" ref="L23" si="28">K23+4</f>
        <v>45222</v>
      </c>
      <c r="M23" s="140">
        <f t="shared" ref="M23" si="29">L23+3</f>
        <v>45225</v>
      </c>
    </row>
    <row r="24" spans="1:13" ht="21.95" customHeight="1" thickBot="1">
      <c r="A24" s="65" t="s">
        <v>239</v>
      </c>
      <c r="B24" s="66" t="s">
        <v>79</v>
      </c>
      <c r="C24" s="75"/>
      <c r="D24" s="61">
        <v>45183</v>
      </c>
      <c r="E24" s="61">
        <v>45189</v>
      </c>
      <c r="F24" s="142"/>
      <c r="G24" s="144"/>
      <c r="H24" s="92"/>
      <c r="I24" s="140"/>
      <c r="J24" s="140"/>
      <c r="K24" s="140"/>
      <c r="L24" s="140"/>
      <c r="M24" s="140"/>
    </row>
    <row r="25" spans="1:13" ht="21.95" customHeight="1" thickBot="1">
      <c r="A25" s="63" t="s">
        <v>240</v>
      </c>
      <c r="B25" s="64" t="s">
        <v>44</v>
      </c>
      <c r="C25" s="58"/>
      <c r="D25" s="76">
        <v>45188</v>
      </c>
      <c r="E25" s="76">
        <v>45193</v>
      </c>
      <c r="F25" s="141" t="s">
        <v>294</v>
      </c>
      <c r="G25" s="143" t="s">
        <v>178</v>
      </c>
      <c r="H25" s="92"/>
      <c r="I25" s="140">
        <f t="shared" ref="I25" si="30">E25+7</f>
        <v>45200</v>
      </c>
      <c r="J25" s="140">
        <f t="shared" ref="J25" si="31">I25+22</f>
        <v>45222</v>
      </c>
      <c r="K25" s="140">
        <f t="shared" ref="K25" si="32">J25+3</f>
        <v>45225</v>
      </c>
      <c r="L25" s="140">
        <f t="shared" ref="L25" si="33">K25+4</f>
        <v>45229</v>
      </c>
      <c r="M25" s="140">
        <f t="shared" ref="M25" si="34">L25+3</f>
        <v>45232</v>
      </c>
    </row>
    <row r="26" spans="1:13" ht="21.95" customHeight="1" thickBot="1">
      <c r="A26" s="63" t="s">
        <v>241</v>
      </c>
      <c r="B26" s="64" t="s">
        <v>167</v>
      </c>
      <c r="C26" s="73"/>
      <c r="D26" s="61">
        <v>45190</v>
      </c>
      <c r="E26" s="61">
        <v>45196</v>
      </c>
      <c r="F26" s="142"/>
      <c r="G26" s="144"/>
      <c r="H26" s="92"/>
      <c r="I26" s="140"/>
      <c r="J26" s="140"/>
      <c r="K26" s="140"/>
      <c r="L26" s="140"/>
      <c r="M26" s="140"/>
    </row>
    <row r="27" spans="1:13" ht="21.95" customHeight="1" thickBot="1">
      <c r="A27" s="65" t="s">
        <v>242</v>
      </c>
      <c r="B27" s="66" t="s">
        <v>168</v>
      </c>
      <c r="C27" s="59"/>
      <c r="D27" s="76">
        <v>45195</v>
      </c>
      <c r="E27" s="76">
        <v>45200</v>
      </c>
      <c r="F27" s="141" t="s">
        <v>295</v>
      </c>
      <c r="G27" s="143" t="s">
        <v>179</v>
      </c>
      <c r="H27" s="92"/>
      <c r="I27" s="140">
        <f t="shared" ref="I27" si="35">E27+7</f>
        <v>45207</v>
      </c>
      <c r="J27" s="140">
        <f t="shared" ref="J27" si="36">I27+22</f>
        <v>45229</v>
      </c>
      <c r="K27" s="140">
        <f t="shared" ref="K27" si="37">J27+3</f>
        <v>45232</v>
      </c>
      <c r="L27" s="140">
        <f t="shared" ref="L27" si="38">K27+4</f>
        <v>45236</v>
      </c>
      <c r="M27" s="140">
        <f t="shared" ref="M27" si="39">L27+3</f>
        <v>45239</v>
      </c>
    </row>
    <row r="28" spans="1:13" ht="21.95" customHeight="1" thickBot="1">
      <c r="A28" s="65" t="s">
        <v>243</v>
      </c>
      <c r="B28" s="66" t="s">
        <v>169</v>
      </c>
      <c r="C28" s="75"/>
      <c r="D28" s="61">
        <v>45197</v>
      </c>
      <c r="E28" s="61">
        <v>45203</v>
      </c>
      <c r="F28" s="142"/>
      <c r="G28" s="144"/>
      <c r="H28" s="92"/>
      <c r="I28" s="140"/>
      <c r="J28" s="140"/>
      <c r="K28" s="140"/>
      <c r="L28" s="140"/>
      <c r="M28" s="140"/>
    </row>
    <row r="29" spans="1:13" ht="21.95" customHeight="1" thickBot="1">
      <c r="A29" s="63" t="s">
        <v>244</v>
      </c>
      <c r="B29" s="64" t="s">
        <v>44</v>
      </c>
      <c r="C29" s="58"/>
      <c r="D29" s="76">
        <v>45202</v>
      </c>
      <c r="E29" s="76">
        <v>45207</v>
      </c>
      <c r="F29" s="141" t="s">
        <v>296</v>
      </c>
      <c r="G29" s="143" t="s">
        <v>179</v>
      </c>
      <c r="H29" s="92"/>
      <c r="I29" s="140">
        <f t="shared" ref="I29" si="40">E29+7</f>
        <v>45214</v>
      </c>
      <c r="J29" s="140">
        <f t="shared" ref="J29" si="41">I29+22</f>
        <v>45236</v>
      </c>
      <c r="K29" s="140">
        <f t="shared" ref="K29" si="42">J29+3</f>
        <v>45239</v>
      </c>
      <c r="L29" s="140">
        <f t="shared" ref="L29" si="43">K29+4</f>
        <v>45243</v>
      </c>
      <c r="M29" s="140">
        <f t="shared" ref="M29" si="44">L29+3</f>
        <v>45246</v>
      </c>
    </row>
    <row r="30" spans="1:13" ht="21.95" customHeight="1" thickBot="1">
      <c r="A30" s="63" t="s">
        <v>245</v>
      </c>
      <c r="B30" s="64" t="s">
        <v>227</v>
      </c>
      <c r="C30" s="73"/>
      <c r="D30" s="61">
        <v>45204</v>
      </c>
      <c r="E30" s="61">
        <v>45210</v>
      </c>
      <c r="F30" s="142"/>
      <c r="G30" s="144"/>
      <c r="H30" s="92"/>
      <c r="I30" s="140"/>
      <c r="J30" s="140"/>
      <c r="K30" s="140"/>
      <c r="L30" s="140"/>
      <c r="M30" s="140"/>
    </row>
    <row r="31" spans="1:13" ht="21.95" customHeight="1" thickBot="1">
      <c r="A31" s="65" t="s">
        <v>246</v>
      </c>
      <c r="B31" s="66" t="s">
        <v>168</v>
      </c>
      <c r="C31" s="59"/>
      <c r="D31" s="76">
        <v>45209</v>
      </c>
      <c r="E31" s="76">
        <v>45214</v>
      </c>
      <c r="F31" s="141" t="s">
        <v>297</v>
      </c>
      <c r="G31" s="143" t="s">
        <v>180</v>
      </c>
      <c r="H31" s="92"/>
      <c r="I31" s="140">
        <f t="shared" ref="I31" si="45">E31+7</f>
        <v>45221</v>
      </c>
      <c r="J31" s="140">
        <f t="shared" ref="J31" si="46">I31+22</f>
        <v>45243</v>
      </c>
      <c r="K31" s="140">
        <f t="shared" ref="K31" si="47">J31+3</f>
        <v>45246</v>
      </c>
      <c r="L31" s="140">
        <f t="shared" ref="L31" si="48">K31+4</f>
        <v>45250</v>
      </c>
      <c r="M31" s="140">
        <f t="shared" ref="M31" si="49">L31+3</f>
        <v>45253</v>
      </c>
    </row>
    <row r="32" spans="1:13" ht="21.95" customHeight="1" thickBot="1">
      <c r="A32" s="65" t="s">
        <v>247</v>
      </c>
      <c r="B32" s="66" t="s">
        <v>79</v>
      </c>
      <c r="C32" s="75"/>
      <c r="D32" s="61">
        <v>45211</v>
      </c>
      <c r="E32" s="61">
        <v>45217</v>
      </c>
      <c r="F32" s="142"/>
      <c r="G32" s="144"/>
      <c r="H32" s="92"/>
      <c r="I32" s="140"/>
      <c r="J32" s="140"/>
      <c r="K32" s="140"/>
      <c r="L32" s="140"/>
      <c r="M32" s="140"/>
    </row>
    <row r="33" spans="1:13" ht="21.95" customHeight="1" thickBot="1">
      <c r="A33" s="63" t="s">
        <v>248</v>
      </c>
      <c r="B33" s="64" t="s">
        <v>44</v>
      </c>
      <c r="C33" s="58"/>
      <c r="D33" s="76">
        <v>45216</v>
      </c>
      <c r="E33" s="76">
        <v>45221</v>
      </c>
      <c r="F33" s="141" t="s">
        <v>298</v>
      </c>
      <c r="G33" s="154" t="s">
        <v>125</v>
      </c>
      <c r="H33" s="156"/>
      <c r="I33" s="140">
        <f t="shared" ref="I33" si="50">E33+7</f>
        <v>45228</v>
      </c>
      <c r="J33" s="140">
        <f t="shared" ref="J33" si="51">I33+22</f>
        <v>45250</v>
      </c>
      <c r="K33" s="140">
        <f t="shared" ref="K33" si="52">J33+3</f>
        <v>45253</v>
      </c>
      <c r="L33" s="140">
        <f t="shared" ref="L33" si="53">K33+4</f>
        <v>45257</v>
      </c>
      <c r="M33" s="140">
        <f t="shared" ref="M33" si="54">L33+3</f>
        <v>45260</v>
      </c>
    </row>
    <row r="34" spans="1:13" ht="21.95" customHeight="1" thickBot="1">
      <c r="A34" s="63" t="s">
        <v>249</v>
      </c>
      <c r="B34" s="64" t="s">
        <v>167</v>
      </c>
      <c r="C34" s="73"/>
      <c r="D34" s="61">
        <v>45218</v>
      </c>
      <c r="E34" s="61">
        <v>45224</v>
      </c>
      <c r="F34" s="142"/>
      <c r="G34" s="155"/>
      <c r="H34" s="153"/>
      <c r="I34" s="140"/>
      <c r="J34" s="140"/>
      <c r="K34" s="140"/>
      <c r="L34" s="140"/>
      <c r="M34" s="140"/>
    </row>
    <row r="35" spans="1:13" ht="21.95" customHeight="1" thickBot="1">
      <c r="A35" s="63" t="s">
        <v>250</v>
      </c>
      <c r="B35" s="64" t="s">
        <v>168</v>
      </c>
      <c r="C35" s="59"/>
      <c r="D35" s="60">
        <v>45223</v>
      </c>
      <c r="E35" s="60">
        <v>45228</v>
      </c>
      <c r="F35" s="141" t="s">
        <v>299</v>
      </c>
      <c r="G35" s="154" t="s">
        <v>273</v>
      </c>
      <c r="H35" s="156"/>
      <c r="I35" s="140">
        <f t="shared" ref="I35" si="55">E35+7</f>
        <v>45235</v>
      </c>
      <c r="J35" s="140">
        <f t="shared" ref="J35" si="56">I35+22</f>
        <v>45257</v>
      </c>
      <c r="K35" s="140">
        <f t="shared" ref="K35" si="57">J35+3</f>
        <v>45260</v>
      </c>
      <c r="L35" s="140">
        <f t="shared" ref="L35" si="58">K35+4</f>
        <v>45264</v>
      </c>
      <c r="M35" s="140">
        <f t="shared" ref="M35" si="59">L35+3</f>
        <v>45267</v>
      </c>
    </row>
    <row r="36" spans="1:13" ht="21.95" customHeight="1">
      <c r="A36" s="77" t="s">
        <v>251</v>
      </c>
      <c r="B36" s="78" t="s">
        <v>169</v>
      </c>
      <c r="C36" s="79"/>
      <c r="D36" s="80">
        <v>45225</v>
      </c>
      <c r="E36" s="80">
        <v>45231</v>
      </c>
      <c r="F36" s="142"/>
      <c r="G36" s="155"/>
      <c r="H36" s="153"/>
      <c r="I36" s="140"/>
      <c r="J36" s="140"/>
      <c r="K36" s="140"/>
      <c r="L36" s="140"/>
      <c r="M36" s="140"/>
    </row>
  </sheetData>
  <mergeCells count="121">
    <mergeCell ref="K25:K26"/>
    <mergeCell ref="L25:L26"/>
    <mergeCell ref="M25:M26"/>
    <mergeCell ref="I27:I28"/>
    <mergeCell ref="J27:J28"/>
    <mergeCell ref="K27:K28"/>
    <mergeCell ref="L27:L28"/>
    <mergeCell ref="M27:M28"/>
    <mergeCell ref="I31:I32"/>
    <mergeCell ref="J31:J32"/>
    <mergeCell ref="K31:K32"/>
    <mergeCell ref="L31:L32"/>
    <mergeCell ref="M31:M32"/>
    <mergeCell ref="K29:K30"/>
    <mergeCell ref="L29:L30"/>
    <mergeCell ref="M29:M30"/>
    <mergeCell ref="K19:K20"/>
    <mergeCell ref="L19:L20"/>
    <mergeCell ref="M19:M20"/>
    <mergeCell ref="K21:K22"/>
    <mergeCell ref="L21:L22"/>
    <mergeCell ref="M21:M22"/>
    <mergeCell ref="I23:I24"/>
    <mergeCell ref="J23:J24"/>
    <mergeCell ref="K23:K24"/>
    <mergeCell ref="L23:L24"/>
    <mergeCell ref="M23:M24"/>
    <mergeCell ref="F33:F34"/>
    <mergeCell ref="G33:G34"/>
    <mergeCell ref="H33:H34"/>
    <mergeCell ref="G35:G36"/>
    <mergeCell ref="H35:H36"/>
    <mergeCell ref="I17:I18"/>
    <mergeCell ref="J17:J18"/>
    <mergeCell ref="I21:I22"/>
    <mergeCell ref="J21:J22"/>
    <mergeCell ref="I25:I26"/>
    <mergeCell ref="J25:J26"/>
    <mergeCell ref="I29:I30"/>
    <mergeCell ref="J29:J30"/>
    <mergeCell ref="I33:I34"/>
    <mergeCell ref="J33:J34"/>
    <mergeCell ref="F27:F28"/>
    <mergeCell ref="G27:G28"/>
    <mergeCell ref="H27:H28"/>
    <mergeCell ref="I19:I20"/>
    <mergeCell ref="J19:J20"/>
    <mergeCell ref="G31:G32"/>
    <mergeCell ref="H31:H32"/>
    <mergeCell ref="F21:F22"/>
    <mergeCell ref="G21:G22"/>
    <mergeCell ref="H21:H22"/>
    <mergeCell ref="F23:F24"/>
    <mergeCell ref="G23:G24"/>
    <mergeCell ref="H23:H24"/>
    <mergeCell ref="F25:F26"/>
    <mergeCell ref="G25:G26"/>
    <mergeCell ref="H25:H26"/>
    <mergeCell ref="K9:K10"/>
    <mergeCell ref="L9:L10"/>
    <mergeCell ref="M9:M10"/>
    <mergeCell ref="F9:F10"/>
    <mergeCell ref="G9:G10"/>
    <mergeCell ref="H9:H10"/>
    <mergeCell ref="J9:J10"/>
    <mergeCell ref="I9:I10"/>
    <mergeCell ref="F17:F18"/>
    <mergeCell ref="G17:G18"/>
    <mergeCell ref="H17:H18"/>
    <mergeCell ref="K17:K18"/>
    <mergeCell ref="L17:L18"/>
    <mergeCell ref="M17:M18"/>
    <mergeCell ref="A8:C8"/>
    <mergeCell ref="F8:H8"/>
    <mergeCell ref="A9:A10"/>
    <mergeCell ref="B9:B10"/>
    <mergeCell ref="C9:C10"/>
    <mergeCell ref="D9:D10"/>
    <mergeCell ref="E9:E10"/>
    <mergeCell ref="D1:J1"/>
    <mergeCell ref="D2:J2"/>
    <mergeCell ref="M11:M12"/>
    <mergeCell ref="M13:M14"/>
    <mergeCell ref="F13:F14"/>
    <mergeCell ref="K13:K14"/>
    <mergeCell ref="L13:L14"/>
    <mergeCell ref="G13:G14"/>
    <mergeCell ref="H13:H14"/>
    <mergeCell ref="I13:I14"/>
    <mergeCell ref="J13:J14"/>
    <mergeCell ref="K11:K12"/>
    <mergeCell ref="L11:L12"/>
    <mergeCell ref="F11:F12"/>
    <mergeCell ref="H11:H12"/>
    <mergeCell ref="I11:I12"/>
    <mergeCell ref="J11:J12"/>
    <mergeCell ref="G11:G12"/>
    <mergeCell ref="I35:I36"/>
    <mergeCell ref="M33:M34"/>
    <mergeCell ref="L33:L34"/>
    <mergeCell ref="K33:K34"/>
    <mergeCell ref="F15:F16"/>
    <mergeCell ref="G15:G16"/>
    <mergeCell ref="H15:H16"/>
    <mergeCell ref="I15:I16"/>
    <mergeCell ref="J15:J16"/>
    <mergeCell ref="K15:K16"/>
    <mergeCell ref="L15:L16"/>
    <mergeCell ref="M15:M16"/>
    <mergeCell ref="F35:F36"/>
    <mergeCell ref="M35:M36"/>
    <mergeCell ref="L35:L36"/>
    <mergeCell ref="K35:K36"/>
    <mergeCell ref="J35:J36"/>
    <mergeCell ref="F19:F20"/>
    <mergeCell ref="G19:G20"/>
    <mergeCell ref="H19:H20"/>
    <mergeCell ref="F29:F30"/>
    <mergeCell ref="G29:G30"/>
    <mergeCell ref="H29:H30"/>
    <mergeCell ref="F31:F32"/>
  </mergeCells>
  <hyperlinks>
    <hyperlink ref="B12" r:id="rId1" display="http://www.yangming.com/e-service/Vessel_Tracking/vessel_tracking_detail.aspx?vessel=PPCF&amp;func=current" xr:uid="{4097D6F4-B211-4040-A228-404E8482B8CB}"/>
    <hyperlink ref="B11" r:id="rId2" display="http://www.yangming.com/e-service/Vessel_Tracking/vessel_tracking_detail.aspx?vessel=YITA&amp;func=current" xr:uid="{4BAD1D46-9459-4504-8B80-1441F9A0C89F}"/>
    <hyperlink ref="B13" r:id="rId3" display="http://www.yangming.com/e-service/Vessel_Tracking/vessel_tracking_detail.aspx?vessel=YING&amp;func=current" xr:uid="{3A54518B-562B-4682-A760-DEAE18521F58}"/>
    <hyperlink ref="B15" r:id="rId4" display="http://www.yangming.com/e-service/Vessel_Tracking/vessel_tracking_detail.aspx?vessel=YINT&amp;func=current" xr:uid="{EF0BBCAD-6A4E-42FE-BF2E-00BB341D8EBF}"/>
    <hyperlink ref="B14" r:id="rId5" display="http://www.yangming.com/e-service/Vessel_Tracking/vessel_tracking_detail.aspx?vessel=YHTS&amp;func=current" xr:uid="{CF231BD6-2D10-4E2B-99CD-9EC2DE7B5E94}"/>
    <hyperlink ref="B16" r:id="rId6" display="http://www.yangming.com/e-service/Vessel_Tracking/vessel_tracking_detail.aspx?vessel=PPCF&amp;func=current" xr:uid="{F0BF72B8-DDF5-45EC-9BE5-4E61119CCB47}"/>
    <hyperlink ref="A17" r:id="rId7" display="https://www.yangming.com/e-service/schedule/LongtermScheduleDetail.aspx?ftype=A&amp;voyage=TSE316S&amp;svc=TSE&amp;dtn=S" xr:uid="{BF5CD8CB-713A-49BB-97BD-044CBBB09282}"/>
    <hyperlink ref="B17" r:id="rId8" display="http://www.yangming.com/e-service/Vessel_Tracking/vessel_tracking_detail.aspx?vessel=YHRZ&amp;func=current" xr:uid="{AF6A8A31-630D-42E9-A548-3B3BB3D3CEE4}"/>
    <hyperlink ref="A19" r:id="rId9" display="https://www.yangming.com/e-service/schedule/LongtermScheduleDetail.aspx?ftype=A&amp;voyage=TSE317S&amp;svc=TSE&amp;dtn=S" xr:uid="{1F6AFB31-5A2F-47A2-9DAC-BC50F45B8E17}"/>
    <hyperlink ref="B19" r:id="rId10" display="http://www.yangming.com/e-service/Vessel_Tracking/vessel_tracking_detail.aspx?vessel=YITA&amp;func=current" xr:uid="{C405F126-8DDA-4C59-8FFF-858D6A8D5564}"/>
    <hyperlink ref="A21" r:id="rId11" display="https://www.yangming.com/e-service/schedule/LongtermScheduleDetail.aspx?ftype=A&amp;voyage=TSE318S&amp;svc=TSE&amp;dtn=S" xr:uid="{0C69C1E0-95CF-41E7-9576-4903E1772F5E}"/>
    <hyperlink ref="B21" r:id="rId12" display="http://www.yangming.com/e-service/Vessel_Tracking/vessel_tracking_detail.aspx?vessel=YING&amp;func=current" xr:uid="{B8AD7B6B-5A5C-434D-81A1-8C812F75E570}"/>
    <hyperlink ref="A25" r:id="rId13" display="https://www.yangming.com/e-service/schedule/LongtermScheduleDetail.aspx?ftype=A&amp;voyage=TSE320S&amp;svc=TSE&amp;dtn=S" xr:uid="{36121F89-EB21-4604-9942-239DF2212C43}"/>
    <hyperlink ref="B25" r:id="rId14" display="http://www.yangming.com/e-service/Vessel_Tracking/vessel_tracking_detail.aspx?vessel=YHRZ&amp;func=current" xr:uid="{07546DCC-CF6C-4D81-9915-05C3639D5A12}"/>
    <hyperlink ref="A27" r:id="rId15" display="https://www.yangming.com/e-service/schedule/LongtermScheduleDetail.aspx?ftype=A&amp;voyage=TSE321S&amp;svc=TSE&amp;dtn=S" xr:uid="{27483FDD-9438-43FF-B9E1-8FDD38006207}"/>
    <hyperlink ref="B27" r:id="rId16" display="http://www.yangming.com/e-service/Vessel_Tracking/vessel_tracking_detail.aspx?vessel=YITA&amp;func=current" xr:uid="{27AF07A9-C072-46FD-B38E-05FCDD993045}"/>
    <hyperlink ref="A29" r:id="rId17" display="https://www.yangming.com/e-service/schedule/LongtermScheduleDetail.aspx?ftype=A&amp;voyage=TSE322S&amp;svc=TSE&amp;dtn=S" xr:uid="{BB543BC5-B1F2-4752-ABF9-1905FEA939D7}"/>
    <hyperlink ref="B29" r:id="rId18" display="http://www.yangming.com/e-service/Vessel_Tracking/vessel_tracking_detail.aspx?vessel=YING&amp;func=current" xr:uid="{57D9BB94-4637-45F1-AA89-F88290C4595A}"/>
    <hyperlink ref="A31" r:id="rId19" display="https://www.yangming.com/e-service/schedule/LongtermScheduleDetail.aspx?ftype=A&amp;voyage=TSE323S&amp;svc=TSE&amp;dtn=S" xr:uid="{13D005E6-D9BA-4057-A0F3-584FC3D8E093}"/>
    <hyperlink ref="B31" r:id="rId20" display="http://www.yangming.com/e-service/Vessel_Tracking/vessel_tracking_detail.aspx?vessel=YINT&amp;func=current" xr:uid="{02A8D308-29AC-4938-9153-456E15EFF2D3}"/>
    <hyperlink ref="A33" r:id="rId21" display="https://www.yangming.com/e-service/schedule/LongtermScheduleDetail.aspx?ftype=A&amp;voyage=TSE324S&amp;svc=TSE&amp;dtn=S" xr:uid="{5B1A7B94-EDB4-41EB-AC7B-FA54F190419B}"/>
    <hyperlink ref="B33" r:id="rId22" display="http://www.yangming.com/e-service/Vessel_Tracking/vessel_tracking_detail.aspx?vessel=YHRZ&amp;func=current" xr:uid="{08611418-0663-4930-AB7C-E2341200FC2B}"/>
    <hyperlink ref="B23" r:id="rId23" display="http://www.yangming.com/e-service/Vessel_Tracking/vessel_tracking_detail.aspx?vessel=YINT&amp;func=current" xr:uid="{0EE8EE71-5FBE-4F24-96BB-534CCF05B839}"/>
    <hyperlink ref="A23" r:id="rId24" display="https://www.yangming.com/e-service/schedule/LongtermScheduleDetail.aspx?ftype=A&amp;voyage=TSE319S&amp;svc=TSE&amp;dtn=S" xr:uid="{B6CF4DB4-A181-4C19-9E32-6D6204187905}"/>
    <hyperlink ref="A18" r:id="rId25" display="https://www.yangming.com/e-service/schedule/LongtermScheduleDetail.aspx?ftype=A&amp;voyage=SE8317S&amp;svc=SE8&amp;dtn=S" xr:uid="{C0A3B777-C8EE-44F9-B10B-ECF07018C703}"/>
    <hyperlink ref="B18" r:id="rId26" display="http://www.yangming.com/e-service/Vessel_Tracking/vessel_tracking_detail.aspx?vessel=YHTS&amp;func=current" xr:uid="{9AA034B8-1D18-472B-A440-BF4B1569D5DF}"/>
    <hyperlink ref="A20" r:id="rId27" display="https://www.yangming.com/e-service/schedule/LongtermScheduleDetail.aspx?ftype=A&amp;voyage=SE8318S&amp;svc=SE8&amp;dtn=S" xr:uid="{C13F37A1-7DF6-46FB-9BE7-D6872E3387CC}"/>
    <hyperlink ref="B20" r:id="rId28" display="http://www.yangming.com/e-service/Vessel_Tracking/vessel_tracking_detail.aspx?vessel=PPCF&amp;func=current" xr:uid="{0D80BDC7-38AB-49AD-8BBC-1A76DC305AC0}"/>
    <hyperlink ref="A22" r:id="rId29" display="https://www.yangming.com/e-service/schedule/LongtermScheduleDetail.aspx?ftype=A&amp;voyage=SE8319S&amp;svc=SE8&amp;dtn=S" xr:uid="{9F08301B-6E1F-43C1-9445-EE85BEFFB7A2}"/>
    <hyperlink ref="B22" r:id="rId30" display="http://www.yangming.com/e-service/Vessel_Tracking/vessel_tracking_detail.aspx?vessel=YHTS&amp;func=current" xr:uid="{13BE5ACE-5B44-4486-A5F6-9625E19B0957}"/>
    <hyperlink ref="A24" r:id="rId31" display="https://www.yangming.com/e-service/schedule/LongtermScheduleDetail.aspx?ftype=A&amp;voyage=SE8320S&amp;svc=SE8&amp;dtn=S" xr:uid="{F42BD696-3607-4426-9DAB-C2F7DA82CD1B}"/>
    <hyperlink ref="B24" r:id="rId32" display="http://www.yangming.com/e-service/Vessel_Tracking/vessel_tracking_detail.aspx?vessel=PPCF&amp;func=current" xr:uid="{E96EA673-133F-4622-A3FA-71583F5E2AA5}"/>
    <hyperlink ref="A26" r:id="rId33" display="https://www.yangming.com/e-service/schedule/LongtermScheduleDetail.aspx?ftype=A&amp;voyage=SE8321S&amp;svc=SE8&amp;dtn=S" xr:uid="{27C2AFAA-61F4-4A7B-A1E1-5582E0CCB754}"/>
    <hyperlink ref="B26" r:id="rId34" display="http://www.yangming.com/e-service/Vessel_Tracking/vessel_tracking_detail.aspx?vessel=YHTS&amp;func=current" xr:uid="{86237F2B-A989-4595-B159-9A941B37C26F}"/>
    <hyperlink ref="A28" r:id="rId35" display="https://www.yangming.com/e-service/schedule/LongtermScheduleDetail.aspx?ftype=A&amp;voyage=SE8322S&amp;svc=SE8&amp;dtn=S" xr:uid="{F65AECCF-261F-4751-AA85-A44CA36CB443}"/>
    <hyperlink ref="B28" r:id="rId36" display="http://www.yangming.com/e-service/Vessel_Tracking/vessel_tracking_detail.aspx?vessel=PPCF&amp;func=current" xr:uid="{62FDA324-EBD7-45F2-B69B-93299D200F4D}"/>
    <hyperlink ref="A30" r:id="rId37" display="https://www.yangming.com/e-service/schedule/LongtermScheduleDetail.aspx?ftype=A&amp;voyage=SE8323S&amp;svc=SE8&amp;dtn=S" xr:uid="{C805F098-56E6-45B0-A151-A8CDA9AAA78C}"/>
    <hyperlink ref="B30" r:id="rId38" display="http://www.yangming.com/e-service/Vessel_Tracking/vessel_tracking_detail.aspx?vessel=YHTS&amp;func=current" xr:uid="{3BDA318C-0B52-44C2-A4FA-B350C0F8DBC5}"/>
    <hyperlink ref="A32" r:id="rId39" display="https://www.yangming.com/e-service/schedule/LongtermScheduleDetail.aspx?ftype=A&amp;voyage=SE8324S&amp;svc=SE8&amp;dtn=S" xr:uid="{CC3F2792-2729-4FA4-B54B-4A5B2CF810F4}"/>
    <hyperlink ref="B32" r:id="rId40" display="http://www.yangming.com/e-service/Vessel_Tracking/vessel_tracking_detail.aspx?vessel=PPCF&amp;func=current" xr:uid="{35F0E6BF-BFF0-4469-B561-2ED28B31A347}"/>
    <hyperlink ref="B34" r:id="rId41" display="http://www.yangming.com/e-service/Vessel_Tracking/vessel_tracking_detail.aspx?vessel=YHTS&amp;func=current" xr:uid="{29C05345-517D-44CA-9938-7C96E1A2DC25}"/>
    <hyperlink ref="A34" r:id="rId42" display="https://www.yangming.com/e-service/schedule/LongtermScheduleDetail.aspx?ftype=A&amp;voyage=SE8325S&amp;svc=SE8&amp;dtn=S" xr:uid="{0973F09E-FA39-4FE9-9611-558E7A54DD35}"/>
    <hyperlink ref="B36" r:id="rId43" display="http://www.yangming.com/e-service/Vessel_Tracking/vessel_tracking_detail.aspx?vessel=YHTS&amp;func=current" xr:uid="{A2B4BCF4-7ABA-434B-ABDD-94F316A9C181}"/>
    <hyperlink ref="A36" r:id="rId44" display="https://www.yangming.com/e-service/schedule/LongtermScheduleDetail.aspx?ftype=A&amp;voyage=SE8327S&amp;svc=SE8&amp;dtn=S" xr:uid="{A6E970D5-44D3-48A1-AEE6-034BA669E9AA}"/>
    <hyperlink ref="B35" r:id="rId45" display="http://www.yangming.com/e-service/Vessel_Tracking/vessel_tracking_detail.aspx?vessel=YING&amp;func=current" xr:uid="{5A047C38-8F3A-4BD4-AB3E-D14D622E1668}"/>
    <hyperlink ref="A35" r:id="rId46" display="https://www.yangming.com/e-service/schedule/LongtermScheduleDetail.aspx?ftype=A&amp;voyage=TSE326S&amp;svc=TSE&amp;dtn=S" xr:uid="{C84A0D85-CC73-4A48-9777-233569747C87}"/>
  </hyperlinks>
  <pageMargins left="0.7" right="0.7" top="0.75" bottom="0.75" header="0.3" footer="0.3"/>
  <pageSetup orientation="portrait" r:id="rId47"/>
  <drawing r:id="rId4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CAE43-7F12-45AD-B1DE-4C793E26091D}">
  <dimension ref="A1:AB39"/>
  <sheetViews>
    <sheetView topLeftCell="A4" workbookViewId="0">
      <selection activeCell="L26" sqref="L26"/>
    </sheetView>
  </sheetViews>
  <sheetFormatPr defaultColWidth="9.140625" defaultRowHeight="25.5" customHeight="1"/>
  <cols>
    <col min="1" max="1" width="11.42578125" customWidth="1"/>
    <col min="2" max="2" width="20.140625" customWidth="1"/>
    <col min="3" max="3" width="9.42578125" customWidth="1"/>
    <col min="4" max="4" width="12.42578125" customWidth="1"/>
    <col min="5" max="5" width="15.28515625" customWidth="1"/>
    <col min="6" max="6" width="14.7109375" customWidth="1"/>
    <col min="7" max="7" width="18.85546875" customWidth="1"/>
    <col min="8" max="8" width="9.85546875" customWidth="1"/>
    <col min="9" max="9" width="8.7109375" customWidth="1"/>
    <col min="10" max="10" width="14.28515625" customWidth="1"/>
    <col min="11" max="11" width="8.42578125" customWidth="1"/>
  </cols>
  <sheetData>
    <row r="1" spans="1:28" ht="25.5" customHeight="1">
      <c r="E1" s="100" t="s">
        <v>21</v>
      </c>
      <c r="F1" s="100"/>
      <c r="G1" s="100"/>
      <c r="H1" s="100"/>
      <c r="I1" s="100"/>
      <c r="J1" s="100"/>
      <c r="K1" s="100"/>
    </row>
    <row r="2" spans="1:28" ht="25.5" customHeight="1">
      <c r="E2" s="101" t="s">
        <v>30</v>
      </c>
      <c r="F2" s="101"/>
      <c r="G2" s="101"/>
      <c r="H2" s="101"/>
      <c r="I2" s="101"/>
      <c r="J2" s="101"/>
      <c r="K2" s="101"/>
    </row>
    <row r="4" spans="1:28" ht="25.5" customHeight="1">
      <c r="A4" s="8"/>
      <c r="B4" s="9"/>
      <c r="C4" s="9"/>
      <c r="D4" s="9"/>
      <c r="E4" s="9"/>
      <c r="F4" s="9"/>
      <c r="G4" s="9"/>
      <c r="H4" s="13" t="s">
        <v>22</v>
      </c>
      <c r="I4" s="15"/>
      <c r="J4" s="15"/>
      <c r="K4" s="14"/>
    </row>
    <row r="5" spans="1:28" ht="25.5" customHeight="1">
      <c r="A5" s="8" t="s">
        <v>224</v>
      </c>
      <c r="B5" s="9"/>
      <c r="C5" s="9"/>
      <c r="D5" s="9"/>
      <c r="E5" s="9"/>
      <c r="F5" s="9"/>
      <c r="G5" s="9"/>
      <c r="H5" s="13" t="s">
        <v>222</v>
      </c>
      <c r="I5" s="15"/>
      <c r="J5" s="15"/>
      <c r="K5" s="14"/>
    </row>
    <row r="6" spans="1:28" ht="25.5" customHeight="1">
      <c r="A6" s="11" t="s">
        <v>221</v>
      </c>
      <c r="B6" s="9"/>
      <c r="C6" s="9"/>
      <c r="D6" s="9"/>
      <c r="E6" s="9"/>
      <c r="F6" s="9"/>
      <c r="G6" s="9"/>
      <c r="H6" s="13" t="s">
        <v>223</v>
      </c>
      <c r="I6" s="15"/>
      <c r="J6" s="15"/>
      <c r="K6" s="14"/>
    </row>
    <row r="7" spans="1:28" ht="25.5" customHeight="1">
      <c r="A7" s="11"/>
      <c r="B7" s="9"/>
      <c r="C7" s="9"/>
      <c r="D7" s="9"/>
      <c r="E7" s="9"/>
      <c r="F7" s="9"/>
      <c r="G7" s="9"/>
      <c r="H7" s="10"/>
      <c r="I7" s="9"/>
      <c r="J7" s="9"/>
    </row>
    <row r="8" spans="1:28" ht="17.25" customHeight="1">
      <c r="A8" s="145" t="s">
        <v>0</v>
      </c>
      <c r="B8" s="145"/>
      <c r="C8" s="145"/>
      <c r="D8" s="62" t="s">
        <v>1</v>
      </c>
      <c r="E8" s="62" t="s">
        <v>182</v>
      </c>
      <c r="F8" s="146" t="s">
        <v>3</v>
      </c>
      <c r="G8" s="146"/>
      <c r="H8" s="146"/>
      <c r="I8" s="83" t="s">
        <v>182</v>
      </c>
      <c r="J8" s="82" t="s">
        <v>10</v>
      </c>
      <c r="K8" s="82" t="s">
        <v>11</v>
      </c>
      <c r="L8" s="82" t="s">
        <v>14</v>
      </c>
      <c r="M8" s="82" t="s">
        <v>12</v>
      </c>
    </row>
    <row r="9" spans="1:28" ht="17.25" customHeight="1">
      <c r="A9" s="147" t="s">
        <v>4</v>
      </c>
      <c r="B9" s="147" t="s">
        <v>5</v>
      </c>
      <c r="C9" s="147" t="s">
        <v>6</v>
      </c>
      <c r="D9" s="148" t="s">
        <v>7</v>
      </c>
      <c r="E9" s="150" t="s">
        <v>8</v>
      </c>
      <c r="F9" s="147" t="s">
        <v>4</v>
      </c>
      <c r="G9" s="147" t="s">
        <v>5</v>
      </c>
      <c r="H9" s="147" t="s">
        <v>6</v>
      </c>
      <c r="I9" s="147" t="s">
        <v>7</v>
      </c>
      <c r="J9" s="147" t="s">
        <v>166</v>
      </c>
      <c r="K9" s="147" t="s">
        <v>166</v>
      </c>
      <c r="L9" s="147" t="s">
        <v>166</v>
      </c>
      <c r="M9" s="147" t="s">
        <v>166</v>
      </c>
    </row>
    <row r="10" spans="1:28" ht="21.75" customHeight="1" thickBot="1">
      <c r="A10" s="147"/>
      <c r="B10" s="147"/>
      <c r="C10" s="147"/>
      <c r="D10" s="149"/>
      <c r="E10" s="151"/>
      <c r="F10" s="147"/>
      <c r="G10" s="147"/>
      <c r="H10" s="147"/>
      <c r="I10" s="147"/>
      <c r="J10" s="147"/>
      <c r="K10" s="147"/>
      <c r="L10" s="147"/>
      <c r="M10" s="147"/>
    </row>
    <row r="11" spans="1:28" ht="21.95" customHeight="1" thickBot="1">
      <c r="A11" s="65" t="s">
        <v>301</v>
      </c>
      <c r="B11" s="66" t="s">
        <v>79</v>
      </c>
      <c r="C11" s="58"/>
      <c r="D11" s="61">
        <v>45144</v>
      </c>
      <c r="E11" s="70">
        <f>D11+3</f>
        <v>45147</v>
      </c>
      <c r="F11" s="71" t="s">
        <v>315</v>
      </c>
      <c r="G11" s="67" t="s">
        <v>318</v>
      </c>
      <c r="H11" s="68"/>
      <c r="I11" s="69">
        <v>45151</v>
      </c>
      <c r="J11" s="69">
        <f>I11+38</f>
        <v>45189</v>
      </c>
      <c r="K11" s="69">
        <f>J11+2</f>
        <v>45191</v>
      </c>
      <c r="L11" s="69">
        <f>K11+4</f>
        <v>45195</v>
      </c>
      <c r="M11" s="69">
        <f>L11+3</f>
        <v>45198</v>
      </c>
    </row>
    <row r="12" spans="1:28" ht="21.95" customHeight="1" thickBot="1">
      <c r="A12" s="65" t="s">
        <v>302</v>
      </c>
      <c r="B12" s="64" t="s">
        <v>167</v>
      </c>
      <c r="C12" s="59"/>
      <c r="D12" s="60">
        <f>D11+7</f>
        <v>45151</v>
      </c>
      <c r="E12" s="70">
        <f t="shared" ref="E12:E24" si="0">D12+3</f>
        <v>45154</v>
      </c>
      <c r="F12" s="71" t="s">
        <v>316</v>
      </c>
      <c r="G12" s="67" t="s">
        <v>319</v>
      </c>
      <c r="H12" s="68"/>
      <c r="I12" s="69">
        <f>I11+7</f>
        <v>45158</v>
      </c>
      <c r="J12" s="69">
        <f t="shared" ref="J12:J24" si="1">I12+38</f>
        <v>45196</v>
      </c>
      <c r="K12" s="69">
        <f t="shared" ref="K12:K24" si="2">J12+2</f>
        <v>45198</v>
      </c>
      <c r="L12" s="69">
        <f t="shared" ref="L12:L24" si="3">K12+4</f>
        <v>45202</v>
      </c>
      <c r="M12" s="69">
        <f t="shared" ref="M12:M24" si="4">L12+3</f>
        <v>45205</v>
      </c>
    </row>
    <row r="13" spans="1:28" ht="21.95" customHeight="1" thickBot="1">
      <c r="A13" s="65" t="s">
        <v>303</v>
      </c>
      <c r="B13" s="66" t="s">
        <v>169</v>
      </c>
      <c r="C13" s="58"/>
      <c r="D13" s="60">
        <f t="shared" ref="D13:D24" si="5">D12+7</f>
        <v>45158</v>
      </c>
      <c r="E13" s="70">
        <f t="shared" si="0"/>
        <v>45161</v>
      </c>
      <c r="F13" s="71" t="s">
        <v>275</v>
      </c>
      <c r="G13" s="67" t="s">
        <v>320</v>
      </c>
      <c r="H13" s="68"/>
      <c r="I13" s="69">
        <f t="shared" ref="I13:I24" si="6">I12+7</f>
        <v>45165</v>
      </c>
      <c r="J13" s="69">
        <f t="shared" si="1"/>
        <v>45203</v>
      </c>
      <c r="K13" s="69">
        <f t="shared" si="2"/>
        <v>45205</v>
      </c>
      <c r="L13" s="69">
        <f t="shared" si="3"/>
        <v>45209</v>
      </c>
      <c r="M13" s="69">
        <f t="shared" si="4"/>
        <v>45212</v>
      </c>
    </row>
    <row r="14" spans="1:28" ht="21.95" customHeight="1" thickBot="1">
      <c r="A14" s="65" t="s">
        <v>304</v>
      </c>
      <c r="B14" s="64" t="s">
        <v>300</v>
      </c>
      <c r="C14" s="59"/>
      <c r="D14" s="60">
        <f t="shared" si="5"/>
        <v>45165</v>
      </c>
      <c r="E14" s="70">
        <f t="shared" si="0"/>
        <v>45168</v>
      </c>
      <c r="F14" s="71" t="s">
        <v>276</v>
      </c>
      <c r="G14" s="67" t="s">
        <v>321</v>
      </c>
      <c r="H14" s="68"/>
      <c r="I14" s="69">
        <f t="shared" si="6"/>
        <v>45172</v>
      </c>
      <c r="J14" s="69">
        <f t="shared" si="1"/>
        <v>45210</v>
      </c>
      <c r="K14" s="69">
        <f t="shared" si="2"/>
        <v>45212</v>
      </c>
      <c r="L14" s="69">
        <f t="shared" si="3"/>
        <v>45216</v>
      </c>
      <c r="M14" s="69">
        <f t="shared" si="4"/>
        <v>45219</v>
      </c>
    </row>
    <row r="15" spans="1:28" ht="21.95" customHeight="1" thickBot="1">
      <c r="A15" s="65" t="s">
        <v>305</v>
      </c>
      <c r="B15" s="66" t="s">
        <v>79</v>
      </c>
      <c r="C15" s="58"/>
      <c r="D15" s="60">
        <f t="shared" si="5"/>
        <v>45172</v>
      </c>
      <c r="E15" s="70">
        <f t="shared" si="0"/>
        <v>45175</v>
      </c>
      <c r="F15" s="71" t="s">
        <v>277</v>
      </c>
      <c r="G15" s="67" t="s">
        <v>183</v>
      </c>
      <c r="H15" s="68"/>
      <c r="I15" s="69">
        <f t="shared" si="6"/>
        <v>45179</v>
      </c>
      <c r="J15" s="69">
        <f t="shared" si="1"/>
        <v>45217</v>
      </c>
      <c r="K15" s="69">
        <f t="shared" si="2"/>
        <v>45219</v>
      </c>
      <c r="L15" s="69">
        <f t="shared" si="3"/>
        <v>45223</v>
      </c>
      <c r="M15" s="69">
        <f t="shared" si="4"/>
        <v>45226</v>
      </c>
    </row>
    <row r="16" spans="1:28" ht="21.95" customHeight="1" thickBot="1">
      <c r="A16" s="65" t="s">
        <v>306</v>
      </c>
      <c r="B16" s="64" t="s">
        <v>167</v>
      </c>
      <c r="C16" s="59"/>
      <c r="D16" s="60">
        <f t="shared" si="5"/>
        <v>45179</v>
      </c>
      <c r="E16" s="70">
        <f t="shared" si="0"/>
        <v>45182</v>
      </c>
      <c r="F16" s="71" t="s">
        <v>278</v>
      </c>
      <c r="G16" s="67" t="s">
        <v>184</v>
      </c>
      <c r="H16" s="68"/>
      <c r="I16" s="69">
        <f t="shared" si="6"/>
        <v>45186</v>
      </c>
      <c r="J16" s="69">
        <f t="shared" si="1"/>
        <v>45224</v>
      </c>
      <c r="K16" s="69">
        <f t="shared" si="2"/>
        <v>45226</v>
      </c>
      <c r="L16" s="69">
        <f t="shared" si="3"/>
        <v>45230</v>
      </c>
      <c r="M16" s="69">
        <f t="shared" si="4"/>
        <v>45233</v>
      </c>
      <c r="N16" s="1"/>
      <c r="O16" s="1"/>
      <c r="P16" s="1"/>
      <c r="Q16" s="5"/>
      <c r="R16" s="5"/>
      <c r="S16" s="3"/>
      <c r="T16" s="3"/>
      <c r="U16" s="5"/>
      <c r="V16" s="5"/>
      <c r="W16" s="3"/>
      <c r="X16" s="2"/>
      <c r="Y16" s="4"/>
      <c r="Z16" s="4"/>
      <c r="AA16" s="2"/>
      <c r="AB16" s="2"/>
    </row>
    <row r="17" spans="1:13" ht="21.95" customHeight="1" thickBot="1">
      <c r="A17" s="65" t="s">
        <v>307</v>
      </c>
      <c r="B17" s="66" t="s">
        <v>169</v>
      </c>
      <c r="C17" s="56"/>
      <c r="D17" s="60">
        <f t="shared" si="5"/>
        <v>45186</v>
      </c>
      <c r="E17" s="70">
        <f t="shared" si="0"/>
        <v>45189</v>
      </c>
      <c r="F17" s="71" t="s">
        <v>279</v>
      </c>
      <c r="G17" s="67" t="s">
        <v>186</v>
      </c>
      <c r="H17" s="68"/>
      <c r="I17" s="69">
        <f t="shared" si="6"/>
        <v>45193</v>
      </c>
      <c r="J17" s="69">
        <f t="shared" si="1"/>
        <v>45231</v>
      </c>
      <c r="K17" s="69">
        <f t="shared" si="2"/>
        <v>45233</v>
      </c>
      <c r="L17" s="69">
        <f t="shared" si="3"/>
        <v>45237</v>
      </c>
      <c r="M17" s="69">
        <f t="shared" si="4"/>
        <v>45240</v>
      </c>
    </row>
    <row r="18" spans="1:13" ht="21.95" customHeight="1" thickBot="1">
      <c r="A18" s="65" t="s">
        <v>308</v>
      </c>
      <c r="B18" s="64" t="s">
        <v>300</v>
      </c>
      <c r="C18" s="73"/>
      <c r="D18" s="60">
        <f t="shared" si="5"/>
        <v>45193</v>
      </c>
      <c r="E18" s="70">
        <f t="shared" si="0"/>
        <v>45196</v>
      </c>
      <c r="F18" s="71" t="s">
        <v>280</v>
      </c>
      <c r="G18" s="67" t="s">
        <v>273</v>
      </c>
      <c r="H18" s="86"/>
      <c r="I18" s="69">
        <f t="shared" si="6"/>
        <v>45200</v>
      </c>
      <c r="J18" s="69">
        <f t="shared" si="1"/>
        <v>45238</v>
      </c>
      <c r="K18" s="69">
        <f t="shared" si="2"/>
        <v>45240</v>
      </c>
      <c r="L18" s="69">
        <f t="shared" si="3"/>
        <v>45244</v>
      </c>
      <c r="M18" s="69">
        <f t="shared" si="4"/>
        <v>45247</v>
      </c>
    </row>
    <row r="19" spans="1:13" ht="21.95" customHeight="1" thickBot="1">
      <c r="A19" s="65" t="s">
        <v>309</v>
      </c>
      <c r="B19" s="66" t="s">
        <v>79</v>
      </c>
      <c r="C19" s="75"/>
      <c r="D19" s="60">
        <f t="shared" si="5"/>
        <v>45200</v>
      </c>
      <c r="E19" s="70">
        <f t="shared" si="0"/>
        <v>45203</v>
      </c>
      <c r="F19" s="71" t="s">
        <v>281</v>
      </c>
      <c r="G19" s="67" t="s">
        <v>322</v>
      </c>
      <c r="H19" s="86"/>
      <c r="I19" s="69">
        <f t="shared" si="6"/>
        <v>45207</v>
      </c>
      <c r="J19" s="69">
        <f t="shared" si="1"/>
        <v>45245</v>
      </c>
      <c r="K19" s="69">
        <f t="shared" si="2"/>
        <v>45247</v>
      </c>
      <c r="L19" s="69">
        <f t="shared" si="3"/>
        <v>45251</v>
      </c>
      <c r="M19" s="69">
        <f t="shared" si="4"/>
        <v>45254</v>
      </c>
    </row>
    <row r="20" spans="1:13" ht="21.95" customHeight="1" thickBot="1">
      <c r="A20" s="65" t="s">
        <v>310</v>
      </c>
      <c r="B20" s="64" t="s">
        <v>167</v>
      </c>
      <c r="C20" s="73"/>
      <c r="D20" s="60">
        <f t="shared" si="5"/>
        <v>45207</v>
      </c>
      <c r="E20" s="70">
        <f t="shared" si="0"/>
        <v>45210</v>
      </c>
      <c r="F20" s="71" t="s">
        <v>282</v>
      </c>
      <c r="G20" s="67" t="s">
        <v>318</v>
      </c>
      <c r="H20" s="68"/>
      <c r="I20" s="69">
        <f t="shared" si="6"/>
        <v>45214</v>
      </c>
      <c r="J20" s="69">
        <f t="shared" si="1"/>
        <v>45252</v>
      </c>
      <c r="K20" s="69">
        <f t="shared" si="2"/>
        <v>45254</v>
      </c>
      <c r="L20" s="69">
        <f t="shared" si="3"/>
        <v>45258</v>
      </c>
      <c r="M20" s="69">
        <f t="shared" si="4"/>
        <v>45261</v>
      </c>
    </row>
    <row r="21" spans="1:13" ht="21.95" customHeight="1" thickBot="1">
      <c r="A21" s="65" t="s">
        <v>311</v>
      </c>
      <c r="B21" s="66" t="s">
        <v>169</v>
      </c>
      <c r="C21" s="75"/>
      <c r="D21" s="60">
        <f t="shared" si="5"/>
        <v>45214</v>
      </c>
      <c r="E21" s="70">
        <f t="shared" si="0"/>
        <v>45217</v>
      </c>
      <c r="F21" s="71" t="s">
        <v>283</v>
      </c>
      <c r="G21" s="67" t="s">
        <v>319</v>
      </c>
      <c r="H21" s="68"/>
      <c r="I21" s="69">
        <f t="shared" si="6"/>
        <v>45221</v>
      </c>
      <c r="J21" s="69">
        <f t="shared" si="1"/>
        <v>45259</v>
      </c>
      <c r="K21" s="69">
        <f t="shared" si="2"/>
        <v>45261</v>
      </c>
      <c r="L21" s="69">
        <f t="shared" si="3"/>
        <v>45265</v>
      </c>
      <c r="M21" s="69">
        <f t="shared" si="4"/>
        <v>45268</v>
      </c>
    </row>
    <row r="22" spans="1:13" ht="21.95" customHeight="1" thickBot="1">
      <c r="A22" s="65" t="s">
        <v>312</v>
      </c>
      <c r="B22" s="64" t="s">
        <v>300</v>
      </c>
      <c r="C22" s="73"/>
      <c r="D22" s="60">
        <f t="shared" si="5"/>
        <v>45221</v>
      </c>
      <c r="E22" s="70">
        <f t="shared" si="0"/>
        <v>45224</v>
      </c>
      <c r="F22" s="71" t="s">
        <v>284</v>
      </c>
      <c r="G22" s="67"/>
      <c r="H22" s="68"/>
      <c r="I22" s="69">
        <f t="shared" si="6"/>
        <v>45228</v>
      </c>
      <c r="J22" s="69">
        <f t="shared" si="1"/>
        <v>45266</v>
      </c>
      <c r="K22" s="69">
        <f t="shared" si="2"/>
        <v>45268</v>
      </c>
      <c r="L22" s="69">
        <f t="shared" si="3"/>
        <v>45272</v>
      </c>
      <c r="M22" s="69">
        <f t="shared" si="4"/>
        <v>45275</v>
      </c>
    </row>
    <row r="23" spans="1:13" ht="21.95" customHeight="1" thickBot="1">
      <c r="A23" s="65" t="s">
        <v>313</v>
      </c>
      <c r="B23" s="66" t="s">
        <v>79</v>
      </c>
      <c r="C23" s="75"/>
      <c r="D23" s="60">
        <f t="shared" si="5"/>
        <v>45228</v>
      </c>
      <c r="E23" s="70">
        <f t="shared" si="0"/>
        <v>45231</v>
      </c>
      <c r="F23" s="71" t="s">
        <v>285</v>
      </c>
      <c r="G23" s="67"/>
      <c r="H23" s="68"/>
      <c r="I23" s="69">
        <f t="shared" si="6"/>
        <v>45235</v>
      </c>
      <c r="J23" s="69">
        <f t="shared" si="1"/>
        <v>45273</v>
      </c>
      <c r="K23" s="69">
        <f t="shared" si="2"/>
        <v>45275</v>
      </c>
      <c r="L23" s="69">
        <f t="shared" si="3"/>
        <v>45279</v>
      </c>
      <c r="M23" s="69">
        <f t="shared" si="4"/>
        <v>45282</v>
      </c>
    </row>
    <row r="24" spans="1:13" ht="21.95" customHeight="1" thickBot="1">
      <c r="A24" s="65" t="s">
        <v>314</v>
      </c>
      <c r="B24" s="64" t="s">
        <v>167</v>
      </c>
      <c r="C24" s="73"/>
      <c r="D24" s="60">
        <f t="shared" si="5"/>
        <v>45235</v>
      </c>
      <c r="E24" s="70">
        <f t="shared" si="0"/>
        <v>45238</v>
      </c>
      <c r="F24" s="71" t="s">
        <v>317</v>
      </c>
      <c r="G24" s="67"/>
      <c r="H24" s="68"/>
      <c r="I24" s="69">
        <f t="shared" si="6"/>
        <v>45242</v>
      </c>
      <c r="J24" s="69">
        <f t="shared" si="1"/>
        <v>45280</v>
      </c>
      <c r="K24" s="69">
        <f t="shared" si="2"/>
        <v>45282</v>
      </c>
      <c r="L24" s="69">
        <f t="shared" si="3"/>
        <v>45286</v>
      </c>
      <c r="M24" s="69">
        <f t="shared" si="4"/>
        <v>45289</v>
      </c>
    </row>
    <row r="35" spans="1:1" ht="25.5" customHeight="1">
      <c r="A35" t="s">
        <v>181</v>
      </c>
    </row>
    <row r="36" spans="1:1" ht="25.5" customHeight="1">
      <c r="A36" t="s">
        <v>40</v>
      </c>
    </row>
    <row r="37" spans="1:1" ht="25.5" customHeight="1">
      <c r="A37" t="s">
        <v>39</v>
      </c>
    </row>
    <row r="38" spans="1:1" ht="25.5" customHeight="1">
      <c r="A38" t="s">
        <v>37</v>
      </c>
    </row>
    <row r="39" spans="1:1" ht="25.5" customHeight="1">
      <c r="A39" t="s">
        <v>170</v>
      </c>
    </row>
  </sheetData>
  <mergeCells count="17">
    <mergeCell ref="E1:K1"/>
    <mergeCell ref="E2:K2"/>
    <mergeCell ref="A8:C8"/>
    <mergeCell ref="F8:H8"/>
    <mergeCell ref="M9:M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hyperlinks>
    <hyperlink ref="B14" r:id="rId1" display="http://www.yangming.com/e-service/Vessel_Tracking/vessel_tracking_detail.aspx?vessel=YITA&amp;func=current" xr:uid="{DC6DAAAA-70BB-4F30-8579-29EA893C214B}"/>
    <hyperlink ref="B13" r:id="rId2" display="http://www.yangming.com/e-service/Vessel_Tracking/vessel_tracking_detail.aspx?vessel=YHRZ&amp;func=current" xr:uid="{951F8954-41F0-49B0-B9DE-EFA6CE499D14}"/>
    <hyperlink ref="B12" r:id="rId3" display="http://www.yangming.com/e-service/Vessel_Tracking/vessel_tracking_detail.aspx?vessel=YINT&amp;func=current" xr:uid="{051FEA58-93F6-4A90-9905-6850FA28DA96}"/>
    <hyperlink ref="A11" r:id="rId4" display="https://www.yangming.com/e-service/schedule/LongtermScheduleDetail.aspx?ftype=A&amp;voyage=TSE310N&amp;svc=TSE&amp;dtn=N" xr:uid="{D577CBE0-E031-446F-A274-9640FDA67B85}"/>
    <hyperlink ref="B11" r:id="rId5" display="http://www.yangming.com/e-service/Vessel_Tracking/vessel_tracking_detail.aspx?vessel=YING&amp;func=current" xr:uid="{A7D51E74-19A0-483E-8659-50EEF8CAB0E5}"/>
    <hyperlink ref="B18" r:id="rId6" display="http://www.yangming.com/e-service/Vessel_Tracking/vessel_tracking_detail.aspx?vessel=YITA&amp;func=current" xr:uid="{EE881C7F-00DE-4722-B36B-5643484F661A}"/>
    <hyperlink ref="B22" r:id="rId7" display="http://www.yangming.com/e-service/Vessel_Tracking/vessel_tracking_detail.aspx?vessel=YITA&amp;func=current" xr:uid="{0501B551-8F92-4587-B3FC-82EA9D0EDAAF}"/>
    <hyperlink ref="B17" r:id="rId8" display="http://www.yangming.com/e-service/Vessel_Tracking/vessel_tracking_detail.aspx?vessel=YHRZ&amp;func=current" xr:uid="{F77A460C-007B-4786-AB63-DE04B5B94B92}"/>
    <hyperlink ref="B21" r:id="rId9" display="http://www.yangming.com/e-service/Vessel_Tracking/vessel_tracking_detail.aspx?vessel=YHRZ&amp;func=current" xr:uid="{CDBDFB55-226D-4533-8963-F7E199E623DD}"/>
    <hyperlink ref="B16" r:id="rId10" display="http://www.yangming.com/e-service/Vessel_Tracking/vessel_tracking_detail.aspx?vessel=YINT&amp;func=current" xr:uid="{F763C6D7-4AD6-4BF2-A808-32577C33BAAA}"/>
    <hyperlink ref="B20" r:id="rId11" display="http://www.yangming.com/e-service/Vessel_Tracking/vessel_tracking_detail.aspx?vessel=YINT&amp;func=current" xr:uid="{40D39F14-21EF-4F4F-85B0-39171A3EC326}"/>
    <hyperlink ref="B24" r:id="rId12" display="http://www.yangming.com/e-service/Vessel_Tracking/vessel_tracking_detail.aspx?vessel=YINT&amp;func=current" xr:uid="{555ACDCD-08E8-4202-AC7C-1CEFB5B3C1AD}"/>
    <hyperlink ref="B15" r:id="rId13" display="http://www.yangming.com/e-service/Vessel_Tracking/vessel_tracking_detail.aspx?vessel=YING&amp;func=current" xr:uid="{D2287A54-B489-47F4-93D3-4DC8BEF0F34E}"/>
    <hyperlink ref="B19" r:id="rId14" display="http://www.yangming.com/e-service/Vessel_Tracking/vessel_tracking_detail.aspx?vessel=YING&amp;func=current" xr:uid="{DACF9EA9-D361-4FA4-BB92-1F0D31459700}"/>
    <hyperlink ref="B23" r:id="rId15" display="http://www.yangming.com/e-service/Vessel_Tracking/vessel_tracking_detail.aspx?vessel=YING&amp;func=current" xr:uid="{B79A3508-5D98-4D3E-AA1C-8DC714DE6650}"/>
    <hyperlink ref="A12" r:id="rId16" display="https://www.yangming.com/e-service/schedule/LongtermScheduleDetail.aspx?ftype=A&amp;voyage=TSE310N&amp;svc=TSE&amp;dtn=N" xr:uid="{D45CC526-A214-49C2-862F-F937D785218D}"/>
    <hyperlink ref="A13:A24" r:id="rId17" display="https://www.yangming.com/e-service/schedule/LongtermScheduleDetail.aspx?ftype=A&amp;voyage=TSE310N&amp;svc=TSE&amp;dtn=N" xr:uid="{21466B3C-6846-41F4-9E26-2CD9CD6CD18C}"/>
  </hyperlinks>
  <pageMargins left="0.7" right="0.7" top="0.75" bottom="0.75" header="0.3" footer="0.3"/>
  <drawing r:id="rId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47F2-51C0-4DFC-B1EA-71289561072C}">
  <dimension ref="A1:M26"/>
  <sheetViews>
    <sheetView zoomScale="85" zoomScaleNormal="85" workbookViewId="0">
      <selection activeCell="A11" sqref="A11:E26"/>
    </sheetView>
  </sheetViews>
  <sheetFormatPr defaultRowHeight="15"/>
  <cols>
    <col min="1" max="1" width="26.28515625" customWidth="1"/>
    <col min="2" max="2" width="20.28515625" customWidth="1"/>
    <col min="4" max="4" width="12.140625" customWidth="1"/>
    <col min="5" max="5" width="15.28515625" customWidth="1"/>
    <col min="6" max="6" width="14" customWidth="1"/>
    <col min="7" max="7" width="19.5703125" customWidth="1"/>
  </cols>
  <sheetData>
    <row r="1" spans="1:13" ht="27.75">
      <c r="E1" s="100" t="s">
        <v>21</v>
      </c>
      <c r="F1" s="100"/>
      <c r="G1" s="100"/>
      <c r="H1" s="100"/>
      <c r="I1" s="100"/>
      <c r="J1" s="100"/>
      <c r="K1" s="100"/>
    </row>
    <row r="2" spans="1:13" ht="19.5">
      <c r="E2" s="101" t="s">
        <v>30</v>
      </c>
      <c r="F2" s="101"/>
      <c r="G2" s="101"/>
      <c r="H2" s="101"/>
      <c r="I2" s="101"/>
      <c r="J2" s="101"/>
      <c r="K2" s="101"/>
    </row>
    <row r="4" spans="1:13" ht="15.75">
      <c r="A4" s="8"/>
      <c r="B4" s="9"/>
      <c r="C4" s="9"/>
      <c r="D4" s="9"/>
      <c r="E4" s="9"/>
      <c r="F4" s="9"/>
      <c r="G4" s="9"/>
      <c r="H4" s="13" t="s">
        <v>22</v>
      </c>
      <c r="I4" s="15"/>
      <c r="J4" s="15"/>
      <c r="K4" s="14"/>
    </row>
    <row r="5" spans="1:13" ht="15.75">
      <c r="A5" s="8" t="s">
        <v>224</v>
      </c>
      <c r="B5" s="9"/>
      <c r="C5" s="9"/>
      <c r="D5" s="9"/>
      <c r="E5" s="9"/>
      <c r="F5" s="9"/>
      <c r="G5" s="9"/>
      <c r="H5" s="13" t="s">
        <v>222</v>
      </c>
      <c r="I5" s="15"/>
      <c r="J5" s="15"/>
      <c r="K5" s="14"/>
    </row>
    <row r="6" spans="1:13" ht="15.75">
      <c r="A6" s="11" t="s">
        <v>221</v>
      </c>
      <c r="B6" s="9"/>
      <c r="C6" s="9"/>
      <c r="D6" s="9"/>
      <c r="E6" s="9"/>
      <c r="F6" s="9"/>
      <c r="G6" s="9"/>
      <c r="H6" s="13" t="s">
        <v>223</v>
      </c>
      <c r="I6" s="15"/>
      <c r="J6" s="15"/>
      <c r="K6" s="14"/>
    </row>
    <row r="8" spans="1:13">
      <c r="A8" s="145" t="s">
        <v>0</v>
      </c>
      <c r="B8" s="145"/>
      <c r="C8" s="145"/>
      <c r="D8" s="62" t="s">
        <v>1</v>
      </c>
      <c r="E8" s="62" t="s">
        <v>2</v>
      </c>
      <c r="F8" s="146" t="s">
        <v>3</v>
      </c>
      <c r="G8" s="146"/>
      <c r="H8" s="146"/>
      <c r="I8" s="83" t="s">
        <v>2</v>
      </c>
      <c r="J8" s="82" t="s">
        <v>187</v>
      </c>
      <c r="K8" s="82" t="s">
        <v>188</v>
      </c>
      <c r="L8" s="82" t="s">
        <v>189</v>
      </c>
      <c r="M8" s="82" t="s">
        <v>190</v>
      </c>
    </row>
    <row r="9" spans="1:13">
      <c r="A9" s="147" t="s">
        <v>4</v>
      </c>
      <c r="B9" s="147" t="s">
        <v>5</v>
      </c>
      <c r="C9" s="147" t="s">
        <v>6</v>
      </c>
      <c r="D9" s="148" t="s">
        <v>7</v>
      </c>
      <c r="E9" s="148" t="s">
        <v>8</v>
      </c>
      <c r="F9" s="147" t="s">
        <v>4</v>
      </c>
      <c r="G9" s="147" t="s">
        <v>5</v>
      </c>
      <c r="H9" s="147" t="s">
        <v>6</v>
      </c>
      <c r="I9" s="148" t="s">
        <v>7</v>
      </c>
      <c r="J9" s="148" t="s">
        <v>166</v>
      </c>
      <c r="K9" s="148" t="s">
        <v>166</v>
      </c>
      <c r="L9" s="148" t="s">
        <v>166</v>
      </c>
      <c r="M9" s="148" t="s">
        <v>166</v>
      </c>
    </row>
    <row r="10" spans="1:13" ht="15.75" thickBot="1">
      <c r="A10" s="147"/>
      <c r="B10" s="147"/>
      <c r="C10" s="147"/>
      <c r="D10" s="149"/>
      <c r="E10" s="149"/>
      <c r="F10" s="147"/>
      <c r="G10" s="147"/>
      <c r="H10" s="147"/>
      <c r="I10" s="149"/>
      <c r="J10" s="149"/>
      <c r="K10" s="149"/>
      <c r="L10" s="149"/>
      <c r="M10" s="149"/>
    </row>
    <row r="11" spans="1:13" ht="21.95" customHeight="1" thickBot="1">
      <c r="A11" s="63" t="s">
        <v>225</v>
      </c>
      <c r="B11" s="66" t="s">
        <v>168</v>
      </c>
      <c r="C11" s="85"/>
      <c r="D11" s="74">
        <v>45139</v>
      </c>
      <c r="E11" s="74">
        <f>D11+5</f>
        <v>45144</v>
      </c>
      <c r="F11" s="89" t="s">
        <v>324</v>
      </c>
      <c r="G11" s="93" t="s">
        <v>323</v>
      </c>
      <c r="H11" s="92"/>
      <c r="I11" s="157">
        <v>45150</v>
      </c>
      <c r="J11" s="157">
        <f>I11+15</f>
        <v>45165</v>
      </c>
      <c r="K11" s="157">
        <f>J11+6</f>
        <v>45171</v>
      </c>
      <c r="L11" s="157">
        <f>K11+2</f>
        <v>45173</v>
      </c>
      <c r="M11" s="157">
        <f>L11+5</f>
        <v>45178</v>
      </c>
    </row>
    <row r="12" spans="1:13" ht="21.95" customHeight="1" thickBot="1">
      <c r="A12" s="63" t="s">
        <v>226</v>
      </c>
      <c r="B12" s="64" t="s">
        <v>169</v>
      </c>
      <c r="C12" s="59"/>
      <c r="D12" s="60">
        <v>45141</v>
      </c>
      <c r="E12" s="60">
        <f>D12+6</f>
        <v>45147</v>
      </c>
      <c r="F12" s="89"/>
      <c r="G12" s="93"/>
      <c r="H12" s="92"/>
      <c r="I12" s="157">
        <v>45037</v>
      </c>
      <c r="J12" s="157">
        <v>45052</v>
      </c>
      <c r="K12" s="157">
        <v>45058</v>
      </c>
      <c r="L12" s="157">
        <v>45061</v>
      </c>
      <c r="M12" s="157">
        <v>45066</v>
      </c>
    </row>
    <row r="13" spans="1:13" ht="21.95" customHeight="1" thickBot="1">
      <c r="A13" s="63" t="s">
        <v>228</v>
      </c>
      <c r="B13" s="64" t="s">
        <v>44</v>
      </c>
      <c r="C13" s="73"/>
      <c r="D13" s="74">
        <f>D11+7</f>
        <v>45146</v>
      </c>
      <c r="E13" s="74">
        <f>D13+5</f>
        <v>45151</v>
      </c>
      <c r="F13" s="89" t="s">
        <v>327</v>
      </c>
      <c r="G13" s="93" t="s">
        <v>213</v>
      </c>
      <c r="H13" s="92"/>
      <c r="I13" s="157">
        <f>I11+7</f>
        <v>45157</v>
      </c>
      <c r="J13" s="157">
        <f t="shared" ref="J13" si="0">I13+15</f>
        <v>45172</v>
      </c>
      <c r="K13" s="157">
        <f t="shared" ref="K13" si="1">J13+6</f>
        <v>45178</v>
      </c>
      <c r="L13" s="157">
        <f t="shared" ref="L13" si="2">K13+2</f>
        <v>45180</v>
      </c>
      <c r="M13" s="157">
        <f t="shared" ref="M13" si="3">L13+5</f>
        <v>45185</v>
      </c>
    </row>
    <row r="14" spans="1:13" ht="21.95" customHeight="1" thickBot="1">
      <c r="A14" s="63" t="s">
        <v>229</v>
      </c>
      <c r="B14" s="66" t="s">
        <v>227</v>
      </c>
      <c r="C14" s="59"/>
      <c r="D14" s="60">
        <f>D12+7</f>
        <v>45148</v>
      </c>
      <c r="E14" s="60">
        <f>D14+6</f>
        <v>45154</v>
      </c>
      <c r="F14" s="89"/>
      <c r="G14" s="93"/>
      <c r="H14" s="92"/>
      <c r="I14" s="157">
        <v>45044</v>
      </c>
      <c r="J14" s="157">
        <v>45052</v>
      </c>
      <c r="K14" s="157">
        <v>45058</v>
      </c>
      <c r="L14" s="157">
        <v>45061</v>
      </c>
      <c r="M14" s="157">
        <v>45066</v>
      </c>
    </row>
    <row r="15" spans="1:13" ht="21.95" customHeight="1" thickBot="1">
      <c r="A15" s="63" t="s">
        <v>230</v>
      </c>
      <c r="B15" s="66" t="s">
        <v>168</v>
      </c>
      <c r="C15" s="73"/>
      <c r="D15" s="74">
        <f t="shared" ref="D15:D26" si="4">D13+7</f>
        <v>45153</v>
      </c>
      <c r="E15" s="74">
        <f t="shared" ref="E15" si="5">D15+5</f>
        <v>45158</v>
      </c>
      <c r="F15" s="89"/>
      <c r="G15" s="93"/>
      <c r="H15" s="92"/>
      <c r="I15" s="157">
        <f>I13+7</f>
        <v>45164</v>
      </c>
      <c r="J15" s="157">
        <f t="shared" ref="J15" si="6">I15+15</f>
        <v>45179</v>
      </c>
      <c r="K15" s="157">
        <f t="shared" ref="K15" si="7">J15+6</f>
        <v>45185</v>
      </c>
      <c r="L15" s="157">
        <f t="shared" ref="L15" si="8">K15+2</f>
        <v>45187</v>
      </c>
      <c r="M15" s="157">
        <f t="shared" ref="M15" si="9">L15+5</f>
        <v>45192</v>
      </c>
    </row>
    <row r="16" spans="1:13" ht="21.95" customHeight="1" thickBot="1">
      <c r="A16" s="63" t="s">
        <v>231</v>
      </c>
      <c r="B16" s="64" t="s">
        <v>79</v>
      </c>
      <c r="C16" s="59"/>
      <c r="D16" s="60">
        <f t="shared" si="4"/>
        <v>45155</v>
      </c>
      <c r="E16" s="60">
        <f t="shared" ref="E16" si="10">D16+6</f>
        <v>45161</v>
      </c>
      <c r="F16" s="89"/>
      <c r="G16" s="93"/>
      <c r="H16" s="92"/>
      <c r="I16" s="157">
        <v>45045</v>
      </c>
      <c r="J16" s="157">
        <v>45052</v>
      </c>
      <c r="K16" s="157">
        <v>45058</v>
      </c>
      <c r="L16" s="157">
        <v>45061</v>
      </c>
      <c r="M16" s="157">
        <v>45066</v>
      </c>
    </row>
    <row r="17" spans="1:13" ht="21.95" customHeight="1" thickBot="1">
      <c r="A17" s="63" t="s">
        <v>232</v>
      </c>
      <c r="B17" s="64" t="s">
        <v>44</v>
      </c>
      <c r="C17" s="73"/>
      <c r="D17" s="74">
        <f t="shared" si="4"/>
        <v>45160</v>
      </c>
      <c r="E17" s="74">
        <f t="shared" ref="E17" si="11">D17+5</f>
        <v>45165</v>
      </c>
      <c r="F17" s="89" t="s">
        <v>328</v>
      </c>
      <c r="G17" s="90" t="s">
        <v>215</v>
      </c>
      <c r="H17" s="92"/>
      <c r="I17" s="157">
        <f t="shared" ref="I17" si="12">I15+7</f>
        <v>45171</v>
      </c>
      <c r="J17" s="157">
        <f t="shared" ref="J17" si="13">I17+15</f>
        <v>45186</v>
      </c>
      <c r="K17" s="157">
        <f t="shared" ref="K17" si="14">J17+6</f>
        <v>45192</v>
      </c>
      <c r="L17" s="157">
        <f t="shared" ref="L17" si="15">K17+2</f>
        <v>45194</v>
      </c>
      <c r="M17" s="157">
        <f t="shared" ref="M17" si="16">L17+5</f>
        <v>45199</v>
      </c>
    </row>
    <row r="18" spans="1:13" ht="21.95" customHeight="1" thickBot="1">
      <c r="A18" s="63" t="s">
        <v>233</v>
      </c>
      <c r="B18" s="66" t="s">
        <v>167</v>
      </c>
      <c r="C18" s="59"/>
      <c r="D18" s="60">
        <f t="shared" si="4"/>
        <v>45162</v>
      </c>
      <c r="E18" s="60">
        <f t="shared" ref="E18" si="17">D18+6</f>
        <v>45168</v>
      </c>
      <c r="F18" s="89"/>
      <c r="G18" s="91"/>
      <c r="H18" s="92"/>
      <c r="I18" s="157">
        <v>45046</v>
      </c>
      <c r="J18" s="157">
        <v>45052</v>
      </c>
      <c r="K18" s="157">
        <v>45058</v>
      </c>
      <c r="L18" s="157">
        <v>45061</v>
      </c>
      <c r="M18" s="157">
        <v>45066</v>
      </c>
    </row>
    <row r="19" spans="1:13" ht="21.95" customHeight="1" thickBot="1">
      <c r="A19" s="63" t="s">
        <v>234</v>
      </c>
      <c r="B19" s="66" t="s">
        <v>168</v>
      </c>
      <c r="C19" s="75"/>
      <c r="D19" s="74">
        <f t="shared" si="4"/>
        <v>45167</v>
      </c>
      <c r="E19" s="74">
        <f t="shared" ref="E19" si="18">D19+5</f>
        <v>45172</v>
      </c>
      <c r="F19" s="89" t="s">
        <v>329</v>
      </c>
      <c r="G19" s="90" t="s">
        <v>215</v>
      </c>
      <c r="H19" s="92"/>
      <c r="I19" s="157">
        <f t="shared" ref="I19" si="19">I17+7</f>
        <v>45178</v>
      </c>
      <c r="J19" s="157">
        <f t="shared" ref="J19" si="20">I19+15</f>
        <v>45193</v>
      </c>
      <c r="K19" s="157">
        <f t="shared" ref="K19" si="21">J19+6</f>
        <v>45199</v>
      </c>
      <c r="L19" s="157">
        <f t="shared" ref="L19" si="22">K19+2</f>
        <v>45201</v>
      </c>
      <c r="M19" s="157">
        <f t="shared" ref="M19" si="23">L19+5</f>
        <v>45206</v>
      </c>
    </row>
    <row r="20" spans="1:13" ht="21.95" customHeight="1" thickBot="1">
      <c r="A20" s="63" t="s">
        <v>235</v>
      </c>
      <c r="B20" s="64" t="s">
        <v>169</v>
      </c>
      <c r="C20" s="58"/>
      <c r="D20" s="60">
        <f t="shared" si="4"/>
        <v>45169</v>
      </c>
      <c r="E20" s="60">
        <f t="shared" ref="E20" si="24">D20+6</f>
        <v>45175</v>
      </c>
      <c r="F20" s="89"/>
      <c r="G20" s="91"/>
      <c r="H20" s="92"/>
      <c r="I20" s="157">
        <v>45047</v>
      </c>
      <c r="J20" s="157">
        <v>45052</v>
      </c>
      <c r="K20" s="157">
        <v>45058</v>
      </c>
      <c r="L20" s="157">
        <v>45061</v>
      </c>
      <c r="M20" s="157">
        <v>45066</v>
      </c>
    </row>
    <row r="21" spans="1:13" ht="21.95" customHeight="1" thickBot="1">
      <c r="A21" s="63" t="s">
        <v>236</v>
      </c>
      <c r="B21" s="64" t="s">
        <v>44</v>
      </c>
      <c r="C21" s="73"/>
      <c r="D21" s="74">
        <f t="shared" si="4"/>
        <v>45174</v>
      </c>
      <c r="E21" s="74">
        <f t="shared" ref="E21" si="25">D21+5</f>
        <v>45179</v>
      </c>
      <c r="F21" s="158" t="s">
        <v>330</v>
      </c>
      <c r="G21" s="90" t="s">
        <v>325</v>
      </c>
      <c r="H21" s="92"/>
      <c r="I21" s="157">
        <f t="shared" ref="I21" si="26">I19+7</f>
        <v>45185</v>
      </c>
      <c r="J21" s="157">
        <f t="shared" ref="J21" si="27">I21+15</f>
        <v>45200</v>
      </c>
      <c r="K21" s="157">
        <f t="shared" ref="K21" si="28">J21+6</f>
        <v>45206</v>
      </c>
      <c r="L21" s="157">
        <f t="shared" ref="L21" si="29">K21+2</f>
        <v>45208</v>
      </c>
      <c r="M21" s="157">
        <f t="shared" ref="M21" si="30">L21+5</f>
        <v>45213</v>
      </c>
    </row>
    <row r="22" spans="1:13" ht="21.95" customHeight="1" thickBot="1">
      <c r="A22" s="63" t="s">
        <v>237</v>
      </c>
      <c r="B22" s="66" t="s">
        <v>227</v>
      </c>
      <c r="C22" s="59"/>
      <c r="D22" s="60">
        <f t="shared" si="4"/>
        <v>45176</v>
      </c>
      <c r="E22" s="60">
        <f t="shared" ref="E22" si="31">D22+6</f>
        <v>45182</v>
      </c>
      <c r="F22" s="159"/>
      <c r="G22" s="91"/>
      <c r="H22" s="92"/>
      <c r="I22" s="157">
        <v>45048</v>
      </c>
      <c r="J22" s="157">
        <v>45052</v>
      </c>
      <c r="K22" s="157">
        <v>45058</v>
      </c>
      <c r="L22" s="157">
        <v>45061</v>
      </c>
      <c r="M22" s="157">
        <v>45066</v>
      </c>
    </row>
    <row r="23" spans="1:13" ht="21.95" customHeight="1" thickBot="1">
      <c r="A23" s="63" t="s">
        <v>238</v>
      </c>
      <c r="B23" s="66" t="s">
        <v>168</v>
      </c>
      <c r="C23" s="75"/>
      <c r="D23" s="74">
        <f t="shared" si="4"/>
        <v>45181</v>
      </c>
      <c r="E23" s="74">
        <f t="shared" ref="E23" si="32">D23+5</f>
        <v>45186</v>
      </c>
      <c r="F23" s="89" t="s">
        <v>331</v>
      </c>
      <c r="G23" s="90" t="s">
        <v>326</v>
      </c>
      <c r="H23" s="92"/>
      <c r="I23" s="157">
        <f t="shared" ref="I23" si="33">I21+7</f>
        <v>45192</v>
      </c>
      <c r="J23" s="157">
        <f t="shared" ref="J23" si="34">I23+15</f>
        <v>45207</v>
      </c>
      <c r="K23" s="157">
        <f t="shared" ref="K23" si="35">J23+6</f>
        <v>45213</v>
      </c>
      <c r="L23" s="157">
        <f t="shared" ref="L23" si="36">K23+2</f>
        <v>45215</v>
      </c>
      <c r="M23" s="157">
        <f t="shared" ref="M23" si="37">L23+5</f>
        <v>45220</v>
      </c>
    </row>
    <row r="24" spans="1:13" ht="21.95" customHeight="1" thickBot="1">
      <c r="A24" s="63" t="s">
        <v>239</v>
      </c>
      <c r="B24" s="64" t="s">
        <v>79</v>
      </c>
      <c r="C24" s="58"/>
      <c r="D24" s="60">
        <f t="shared" si="4"/>
        <v>45183</v>
      </c>
      <c r="E24" s="60">
        <f t="shared" ref="E24" si="38">D24+6</f>
        <v>45189</v>
      </c>
      <c r="F24" s="89"/>
      <c r="G24" s="91"/>
      <c r="H24" s="92"/>
      <c r="I24" s="157">
        <v>45049</v>
      </c>
      <c r="J24" s="157">
        <v>45052</v>
      </c>
      <c r="K24" s="157">
        <v>45058</v>
      </c>
      <c r="L24" s="157">
        <v>45061</v>
      </c>
      <c r="M24" s="157">
        <v>45066</v>
      </c>
    </row>
    <row r="25" spans="1:13" ht="21.95" customHeight="1" thickBot="1">
      <c r="A25" s="63" t="s">
        <v>240</v>
      </c>
      <c r="B25" s="64" t="s">
        <v>44</v>
      </c>
      <c r="C25" s="73"/>
      <c r="D25" s="74">
        <f t="shared" si="4"/>
        <v>45188</v>
      </c>
      <c r="E25" s="74">
        <f t="shared" ref="E25" si="39">D25+5</f>
        <v>45193</v>
      </c>
      <c r="F25" s="89" t="s">
        <v>332</v>
      </c>
      <c r="G25" s="90" t="s">
        <v>211</v>
      </c>
      <c r="H25" s="92"/>
      <c r="I25" s="157">
        <f t="shared" ref="I25" si="40">I23+7</f>
        <v>45199</v>
      </c>
      <c r="J25" s="157">
        <f t="shared" ref="J25" si="41">I25+15</f>
        <v>45214</v>
      </c>
      <c r="K25" s="157">
        <f t="shared" ref="K25" si="42">J25+6</f>
        <v>45220</v>
      </c>
      <c r="L25" s="157">
        <f t="shared" ref="L25" si="43">K25+2</f>
        <v>45222</v>
      </c>
      <c r="M25" s="157">
        <f t="shared" ref="M25" si="44">L25+5</f>
        <v>45227</v>
      </c>
    </row>
    <row r="26" spans="1:13" ht="21.95" customHeight="1" thickBot="1">
      <c r="A26" s="63" t="s">
        <v>241</v>
      </c>
      <c r="B26" s="66" t="s">
        <v>167</v>
      </c>
      <c r="C26" s="59"/>
      <c r="D26" s="60">
        <f t="shared" si="4"/>
        <v>45190</v>
      </c>
      <c r="E26" s="60">
        <f t="shared" ref="E26" si="45">D26+6</f>
        <v>45196</v>
      </c>
      <c r="F26" s="89"/>
      <c r="G26" s="91"/>
      <c r="H26" s="92"/>
      <c r="I26" s="157">
        <v>45050</v>
      </c>
      <c r="J26" s="157">
        <v>45052</v>
      </c>
      <c r="K26" s="157">
        <v>45058</v>
      </c>
      <c r="L26" s="157">
        <v>45061</v>
      </c>
      <c r="M26" s="157">
        <v>45066</v>
      </c>
    </row>
  </sheetData>
  <mergeCells count="81">
    <mergeCell ref="M19:M20"/>
    <mergeCell ref="K15:K16"/>
    <mergeCell ref="L15:L16"/>
    <mergeCell ref="M15:M16"/>
    <mergeCell ref="K19:K20"/>
    <mergeCell ref="L19:L20"/>
    <mergeCell ref="F23:F24"/>
    <mergeCell ref="I25:I26"/>
    <mergeCell ref="J25:J26"/>
    <mergeCell ref="K25:K26"/>
    <mergeCell ref="L25:L26"/>
    <mergeCell ref="G9:G10"/>
    <mergeCell ref="H9:H10"/>
    <mergeCell ref="I11:I12"/>
    <mergeCell ref="M9:M10"/>
    <mergeCell ref="K17:K18"/>
    <mergeCell ref="L17:L18"/>
    <mergeCell ref="M17:M18"/>
    <mergeCell ref="I9:I10"/>
    <mergeCell ref="J9:J10"/>
    <mergeCell ref="K9:K10"/>
    <mergeCell ref="L9:L10"/>
    <mergeCell ref="J15:J16"/>
    <mergeCell ref="G17:G18"/>
    <mergeCell ref="H17:H18"/>
    <mergeCell ref="A8:C8"/>
    <mergeCell ref="F8:H8"/>
    <mergeCell ref="E1:K1"/>
    <mergeCell ref="E2:K2"/>
    <mergeCell ref="F13:F14"/>
    <mergeCell ref="G13:G14"/>
    <mergeCell ref="H13:H14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J19:J20"/>
    <mergeCell ref="F19:F20"/>
    <mergeCell ref="G19:G20"/>
    <mergeCell ref="H19:H20"/>
    <mergeCell ref="I19:I20"/>
    <mergeCell ref="I17:I18"/>
    <mergeCell ref="J17:J18"/>
    <mergeCell ref="F15:F16"/>
    <mergeCell ref="G15:G16"/>
    <mergeCell ref="H15:H16"/>
    <mergeCell ref="I15:I16"/>
    <mergeCell ref="F17:F18"/>
    <mergeCell ref="J11:J12"/>
    <mergeCell ref="K11:K12"/>
    <mergeCell ref="L11:L12"/>
    <mergeCell ref="M11:M12"/>
    <mergeCell ref="I13:I14"/>
    <mergeCell ref="J13:J14"/>
    <mergeCell ref="K13:K14"/>
    <mergeCell ref="L13:L14"/>
    <mergeCell ref="M13:M14"/>
    <mergeCell ref="F21:F22"/>
    <mergeCell ref="F25:F26"/>
    <mergeCell ref="I23:I24"/>
    <mergeCell ref="J23:J24"/>
    <mergeCell ref="K23:K24"/>
    <mergeCell ref="I21:I22"/>
    <mergeCell ref="J21:J22"/>
    <mergeCell ref="K21:K22"/>
    <mergeCell ref="M25:M26"/>
    <mergeCell ref="G21:G22"/>
    <mergeCell ref="H21:H22"/>
    <mergeCell ref="G23:G24"/>
    <mergeCell ref="H23:H24"/>
    <mergeCell ref="G25:G26"/>
    <mergeCell ref="H25:H26"/>
    <mergeCell ref="L23:L24"/>
    <mergeCell ref="M23:M24"/>
    <mergeCell ref="L21:L22"/>
    <mergeCell ref="M21:M22"/>
  </mergeCells>
  <hyperlinks>
    <hyperlink ref="B12" r:id="rId1" display="http://www.yangming.com/e-service/Vessel_Tracking/vessel_tracking_detail.aspx?vessel=YING&amp;func=current" xr:uid="{2F2D014F-34EF-4718-A601-D5016BD19626}"/>
    <hyperlink ref="B14" r:id="rId2" display="http://www.yangming.com/e-service/Vessel_Tracking/vessel_tracking_detail.aspx?vessel=YINT&amp;func=current" xr:uid="{EFB7564F-D382-498B-B0A8-264AE2F41A27}"/>
    <hyperlink ref="B16" r:id="rId3" display="http://www.yangming.com/e-service/Vessel_Tracking/vessel_tracking_detail.aspx?vessel=YHRZ&amp;func=current" xr:uid="{B1EB3FC5-B356-4EBD-BAC0-2ED7D1F8112A}"/>
    <hyperlink ref="B18" r:id="rId4" display="http://www.yangming.com/e-service/Vessel_Tracking/vessel_tracking_detail.aspx?vessel=YITA&amp;func=current" xr:uid="{DFFD03C4-9940-45A3-9DDC-E416C75FEEF6}"/>
    <hyperlink ref="B11" r:id="rId5" display="http://www.yangming.com/e-service/Vessel_Tracking/vessel_tracking_detail.aspx?vessel=PPCF&amp;func=current" xr:uid="{8846A56F-DDF5-4C11-AACF-08B6396EB432}"/>
    <hyperlink ref="B13" r:id="rId6" display="http://www.yangming.com/e-service/Vessel_Tracking/vessel_tracking_detail.aspx?vessel=YHTS&amp;func=current" xr:uid="{5B69CCC0-448F-49C0-9CA5-CE6B36FFE92B}"/>
    <hyperlink ref="B15" r:id="rId7" display="http://www.yangming.com/e-service/Vessel_Tracking/vessel_tracking_detail.aspx?vessel=PPCF&amp;func=current" xr:uid="{E0BB84B4-0ABE-4C65-BC8E-FE21877766FF}"/>
    <hyperlink ref="B17" r:id="rId8" display="http://www.yangming.com/e-service/Vessel_Tracking/vessel_tracking_detail.aspx?vessel=YHTS&amp;func=current" xr:uid="{AD538A91-B850-4A90-8254-14A9D52B7A93}"/>
    <hyperlink ref="B20" r:id="rId9" display="http://www.yangming.com/e-service/Vessel_Tracking/vessel_tracking_detail.aspx?vessel=YING&amp;func=current" xr:uid="{274EEC1D-EDEC-4F09-BB83-3C1EC15FF85D}"/>
    <hyperlink ref="B22" r:id="rId10" display="http://www.yangming.com/e-service/Vessel_Tracking/vessel_tracking_detail.aspx?vessel=YINT&amp;func=current" xr:uid="{AC51A2E1-5429-4C98-9202-62CDC0077083}"/>
    <hyperlink ref="B24" r:id="rId11" display="http://www.yangming.com/e-service/Vessel_Tracking/vessel_tracking_detail.aspx?vessel=YHRZ&amp;func=current" xr:uid="{34450505-5C41-46D8-A76E-BB5DADE890DE}"/>
    <hyperlink ref="B26" r:id="rId12" display="http://www.yangming.com/e-service/Vessel_Tracking/vessel_tracking_detail.aspx?vessel=YITA&amp;func=current" xr:uid="{4DB8F94D-BD3B-4B5B-BD06-C378AF03CEBA}"/>
    <hyperlink ref="B19" r:id="rId13" display="http://www.yangming.com/e-service/Vessel_Tracking/vessel_tracking_detail.aspx?vessel=PPCF&amp;func=current" xr:uid="{47B3762F-767F-4230-805A-C2FA9649DDD8}"/>
    <hyperlink ref="B21" r:id="rId14" display="http://www.yangming.com/e-service/Vessel_Tracking/vessel_tracking_detail.aspx?vessel=YHTS&amp;func=current" xr:uid="{979EEAF2-1547-4BB9-92D8-CCAC1B5B906A}"/>
    <hyperlink ref="B23" r:id="rId15" display="http://www.yangming.com/e-service/Vessel_Tracking/vessel_tracking_detail.aspx?vessel=PPCF&amp;func=current" xr:uid="{84279BAE-B74E-41D0-B410-97E665179640}"/>
    <hyperlink ref="B25" r:id="rId16" display="http://www.yangming.com/e-service/Vessel_Tracking/vessel_tracking_detail.aspx?vessel=YHTS&amp;func=current" xr:uid="{5C18851E-7101-44BF-9C2F-07834694E701}"/>
  </hyperlinks>
  <pageMargins left="0.7" right="0.7" top="0.75" bottom="0.75" header="0.3" footer="0.3"/>
  <drawing r:id="rId1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92CA-2E14-4909-BD9F-C75CC9CBB7D0}">
  <dimension ref="A1:N27"/>
  <sheetViews>
    <sheetView topLeftCell="A3" zoomScale="85" zoomScaleNormal="85" workbookViewId="0">
      <selection activeCell="A12" sqref="A12:E27"/>
    </sheetView>
  </sheetViews>
  <sheetFormatPr defaultRowHeight="15"/>
  <cols>
    <col min="1" max="1" width="14.28515625" customWidth="1"/>
    <col min="2" max="2" width="18.5703125" bestFit="1" customWidth="1"/>
    <col min="3" max="3" width="14.140625" customWidth="1"/>
    <col min="4" max="4" width="18.5703125" customWidth="1"/>
    <col min="5" max="5" width="19.7109375" customWidth="1"/>
    <col min="6" max="6" width="12.42578125" customWidth="1"/>
    <col min="7" max="7" width="17" customWidth="1"/>
  </cols>
  <sheetData>
    <row r="1" spans="1:14" ht="27.75">
      <c r="E1" s="100" t="s">
        <v>21</v>
      </c>
      <c r="F1" s="100"/>
      <c r="G1" s="100"/>
      <c r="H1" s="100"/>
      <c r="I1" s="100"/>
      <c r="J1" s="100"/>
      <c r="K1" s="100"/>
    </row>
    <row r="2" spans="1:14" ht="19.5">
      <c r="E2" s="101" t="s">
        <v>30</v>
      </c>
      <c r="F2" s="101"/>
      <c r="G2" s="101"/>
      <c r="H2" s="101"/>
      <c r="I2" s="101"/>
      <c r="J2" s="101"/>
      <c r="K2" s="101"/>
    </row>
    <row r="4" spans="1:14" ht="15.75">
      <c r="A4" s="8"/>
      <c r="B4" s="9"/>
      <c r="C4" s="9"/>
      <c r="D4" s="9"/>
      <c r="E4" s="9"/>
      <c r="F4" s="9"/>
      <c r="G4" s="9"/>
      <c r="H4" s="13" t="s">
        <v>22</v>
      </c>
      <c r="I4" s="15"/>
      <c r="J4" s="15"/>
      <c r="K4" s="14"/>
    </row>
    <row r="5" spans="1:14" ht="15.75">
      <c r="A5" s="8" t="s">
        <v>224</v>
      </c>
      <c r="B5" s="9"/>
      <c r="C5" s="9"/>
      <c r="D5" s="9"/>
      <c r="E5" s="9"/>
      <c r="F5" s="9"/>
      <c r="G5" s="9"/>
      <c r="H5" s="13" t="s">
        <v>222</v>
      </c>
      <c r="I5" s="15"/>
      <c r="J5" s="15"/>
      <c r="K5" s="14"/>
    </row>
    <row r="6" spans="1:14" ht="15.75">
      <c r="A6" s="11" t="s">
        <v>221</v>
      </c>
      <c r="B6" s="9"/>
      <c r="C6" s="9"/>
      <c r="D6" s="9"/>
      <c r="E6" s="9"/>
      <c r="F6" s="9"/>
      <c r="G6" s="9"/>
      <c r="H6" s="13" t="s">
        <v>223</v>
      </c>
      <c r="I6" s="15"/>
      <c r="J6" s="15"/>
      <c r="K6" s="14"/>
    </row>
    <row r="9" spans="1:14">
      <c r="A9" s="145" t="s">
        <v>0</v>
      </c>
      <c r="B9" s="145"/>
      <c r="C9" s="145"/>
      <c r="D9" s="62" t="s">
        <v>1</v>
      </c>
      <c r="E9" s="62" t="s">
        <v>2</v>
      </c>
      <c r="F9" s="146" t="s">
        <v>3</v>
      </c>
      <c r="G9" s="146"/>
      <c r="H9" s="146"/>
      <c r="I9" s="83" t="s">
        <v>2</v>
      </c>
      <c r="J9" s="82" t="s">
        <v>191</v>
      </c>
      <c r="K9" s="82" t="s">
        <v>190</v>
      </c>
      <c r="L9" s="82" t="s">
        <v>192</v>
      </c>
      <c r="M9" s="82" t="s">
        <v>193</v>
      </c>
      <c r="N9" s="82" t="s">
        <v>193</v>
      </c>
    </row>
    <row r="10" spans="1:14">
      <c r="A10" s="147" t="s">
        <v>4</v>
      </c>
      <c r="B10" s="147" t="s">
        <v>5</v>
      </c>
      <c r="C10" s="147" t="s">
        <v>6</v>
      </c>
      <c r="D10" s="148" t="s">
        <v>7</v>
      </c>
      <c r="E10" s="148" t="s">
        <v>8</v>
      </c>
      <c r="F10" s="147" t="s">
        <v>4</v>
      </c>
      <c r="G10" s="147" t="s">
        <v>5</v>
      </c>
      <c r="H10" s="147" t="s">
        <v>6</v>
      </c>
      <c r="I10" s="148" t="s">
        <v>7</v>
      </c>
      <c r="J10" s="148" t="s">
        <v>166</v>
      </c>
      <c r="K10" s="148" t="s">
        <v>166</v>
      </c>
      <c r="L10" s="148" t="s">
        <v>166</v>
      </c>
      <c r="M10" s="148" t="s">
        <v>166</v>
      </c>
      <c r="N10" s="148" t="s">
        <v>166</v>
      </c>
    </row>
    <row r="11" spans="1:14" ht="15.75" thickBot="1">
      <c r="A11" s="147"/>
      <c r="B11" s="147"/>
      <c r="C11" s="147"/>
      <c r="D11" s="149"/>
      <c r="E11" s="149"/>
      <c r="F11" s="147"/>
      <c r="G11" s="147"/>
      <c r="H11" s="147"/>
      <c r="I11" s="149"/>
      <c r="J11" s="149"/>
      <c r="K11" s="149"/>
      <c r="L11" s="149"/>
      <c r="M11" s="149"/>
      <c r="N11" s="149"/>
    </row>
    <row r="12" spans="1:14" ht="21.95" customHeight="1" thickBot="1">
      <c r="A12" s="63" t="s">
        <v>225</v>
      </c>
      <c r="B12" s="66" t="s">
        <v>168</v>
      </c>
      <c r="C12" s="85"/>
      <c r="D12" s="74">
        <v>45139</v>
      </c>
      <c r="E12" s="74">
        <f>D12+5</f>
        <v>45144</v>
      </c>
      <c r="F12" s="89" t="s">
        <v>333</v>
      </c>
      <c r="G12" s="93" t="s">
        <v>212</v>
      </c>
      <c r="H12" s="92"/>
      <c r="I12" s="157">
        <f>E13+2</f>
        <v>45149</v>
      </c>
      <c r="J12" s="157">
        <v>45165</v>
      </c>
      <c r="K12" s="157">
        <f>J12+4</f>
        <v>45169</v>
      </c>
      <c r="L12" s="157">
        <f>K12+3</f>
        <v>45172</v>
      </c>
      <c r="M12" s="157">
        <f>L12+4</f>
        <v>45176</v>
      </c>
      <c r="N12" s="157">
        <f>M12+3</f>
        <v>45179</v>
      </c>
    </row>
    <row r="13" spans="1:14" ht="21.95" customHeight="1" thickBot="1">
      <c r="A13" s="63" t="s">
        <v>226</v>
      </c>
      <c r="B13" s="64" t="s">
        <v>169</v>
      </c>
      <c r="C13" s="59"/>
      <c r="D13" s="60">
        <v>45141</v>
      </c>
      <c r="E13" s="60">
        <f>D13+6</f>
        <v>45147</v>
      </c>
      <c r="F13" s="89"/>
      <c r="G13" s="93"/>
      <c r="H13" s="92"/>
      <c r="I13" s="157">
        <v>45037</v>
      </c>
      <c r="J13" s="157">
        <v>45053</v>
      </c>
      <c r="K13" s="157"/>
      <c r="L13" s="157"/>
      <c r="M13" s="157"/>
      <c r="N13" s="157"/>
    </row>
    <row r="14" spans="1:14" ht="21.95" customHeight="1" thickBot="1">
      <c r="A14" s="63" t="s">
        <v>228</v>
      </c>
      <c r="B14" s="64" t="s">
        <v>44</v>
      </c>
      <c r="C14" s="73"/>
      <c r="D14" s="74">
        <f>D12+7</f>
        <v>45146</v>
      </c>
      <c r="E14" s="74">
        <f>D14+5</f>
        <v>45151</v>
      </c>
      <c r="F14" s="89" t="s">
        <v>334</v>
      </c>
      <c r="G14" s="93"/>
      <c r="H14" s="92"/>
      <c r="I14" s="157">
        <f t="shared" ref="I14" si="0">E15+2</f>
        <v>45156</v>
      </c>
      <c r="J14" s="157">
        <v>45165</v>
      </c>
      <c r="K14" s="157">
        <f t="shared" ref="K14" si="1">J14+4</f>
        <v>45169</v>
      </c>
      <c r="L14" s="157">
        <f t="shared" ref="L14" si="2">K14+3</f>
        <v>45172</v>
      </c>
      <c r="M14" s="157">
        <f t="shared" ref="M14" si="3">L14+4</f>
        <v>45176</v>
      </c>
      <c r="N14" s="157">
        <f t="shared" ref="N14" si="4">M14+3</f>
        <v>45179</v>
      </c>
    </row>
    <row r="15" spans="1:14" ht="21.95" customHeight="1" thickBot="1">
      <c r="A15" s="63" t="s">
        <v>229</v>
      </c>
      <c r="B15" s="66" t="s">
        <v>227</v>
      </c>
      <c r="C15" s="59"/>
      <c r="D15" s="60">
        <f>D13+7</f>
        <v>45148</v>
      </c>
      <c r="E15" s="60">
        <f>D15+6</f>
        <v>45154</v>
      </c>
      <c r="F15" s="89"/>
      <c r="G15" s="93"/>
      <c r="H15" s="92"/>
      <c r="I15" s="157">
        <v>45037</v>
      </c>
      <c r="J15" s="157">
        <v>45053</v>
      </c>
      <c r="K15" s="157"/>
      <c r="L15" s="157"/>
      <c r="M15" s="157"/>
      <c r="N15" s="157"/>
    </row>
    <row r="16" spans="1:14" ht="21.95" customHeight="1" thickBot="1">
      <c r="A16" s="63" t="s">
        <v>230</v>
      </c>
      <c r="B16" s="66" t="s">
        <v>168</v>
      </c>
      <c r="C16" s="73"/>
      <c r="D16" s="74">
        <f t="shared" ref="D16:D27" si="5">D14+7</f>
        <v>45153</v>
      </c>
      <c r="E16" s="74">
        <f t="shared" ref="E16" si="6">D16+5</f>
        <v>45158</v>
      </c>
      <c r="F16" s="89" t="s">
        <v>335</v>
      </c>
      <c r="G16" s="93" t="s">
        <v>151</v>
      </c>
      <c r="H16" s="92"/>
      <c r="I16" s="157">
        <f t="shared" ref="I16" si="7">E17+2</f>
        <v>45163</v>
      </c>
      <c r="J16" s="157">
        <v>45165</v>
      </c>
      <c r="K16" s="157">
        <f t="shared" ref="K16" si="8">J16+4</f>
        <v>45169</v>
      </c>
      <c r="L16" s="157">
        <f t="shared" ref="L16" si="9">K16+3</f>
        <v>45172</v>
      </c>
      <c r="M16" s="157">
        <f t="shared" ref="M16" si="10">L16+4</f>
        <v>45176</v>
      </c>
      <c r="N16" s="157">
        <f t="shared" ref="N16" si="11">M16+3</f>
        <v>45179</v>
      </c>
    </row>
    <row r="17" spans="1:14" ht="21.95" customHeight="1" thickBot="1">
      <c r="A17" s="63" t="s">
        <v>231</v>
      </c>
      <c r="B17" s="64" t="s">
        <v>79</v>
      </c>
      <c r="C17" s="59"/>
      <c r="D17" s="60">
        <f t="shared" si="5"/>
        <v>45155</v>
      </c>
      <c r="E17" s="60">
        <f t="shared" ref="E17" si="12">D17+6</f>
        <v>45161</v>
      </c>
      <c r="F17" s="89"/>
      <c r="G17" s="93"/>
      <c r="H17" s="92"/>
      <c r="I17" s="157">
        <v>45037</v>
      </c>
      <c r="J17" s="157">
        <v>45053</v>
      </c>
      <c r="K17" s="157"/>
      <c r="L17" s="157"/>
      <c r="M17" s="157"/>
      <c r="N17" s="157"/>
    </row>
    <row r="18" spans="1:14" ht="21.95" customHeight="1" thickBot="1">
      <c r="A18" s="63" t="s">
        <v>232</v>
      </c>
      <c r="B18" s="64" t="s">
        <v>44</v>
      </c>
      <c r="C18" s="73"/>
      <c r="D18" s="74">
        <f t="shared" si="5"/>
        <v>45160</v>
      </c>
      <c r="E18" s="74">
        <f t="shared" ref="E18" si="13">D18+5</f>
        <v>45165</v>
      </c>
      <c r="F18" s="89" t="s">
        <v>336</v>
      </c>
      <c r="G18" s="93" t="s">
        <v>151</v>
      </c>
      <c r="H18" s="92"/>
      <c r="I18" s="157">
        <f t="shared" ref="I18" si="14">E19+2</f>
        <v>45170</v>
      </c>
      <c r="J18" s="157">
        <v>45165</v>
      </c>
      <c r="K18" s="157">
        <f t="shared" ref="K18" si="15">J18+4</f>
        <v>45169</v>
      </c>
      <c r="L18" s="157">
        <f t="shared" ref="L18" si="16">K18+3</f>
        <v>45172</v>
      </c>
      <c r="M18" s="157">
        <f t="shared" ref="M18" si="17">L18+4</f>
        <v>45176</v>
      </c>
      <c r="N18" s="157">
        <f t="shared" ref="N18" si="18">M18+3</f>
        <v>45179</v>
      </c>
    </row>
    <row r="19" spans="1:14" ht="21.95" customHeight="1" thickBot="1">
      <c r="A19" s="63" t="s">
        <v>233</v>
      </c>
      <c r="B19" s="66" t="s">
        <v>167</v>
      </c>
      <c r="C19" s="59"/>
      <c r="D19" s="60">
        <f t="shared" si="5"/>
        <v>45162</v>
      </c>
      <c r="E19" s="60">
        <f t="shared" ref="E19" si="19">D19+6</f>
        <v>45168</v>
      </c>
      <c r="F19" s="89"/>
      <c r="G19" s="93"/>
      <c r="H19" s="92"/>
      <c r="I19" s="157">
        <v>45037</v>
      </c>
      <c r="J19" s="157">
        <v>45053</v>
      </c>
      <c r="K19" s="157"/>
      <c r="L19" s="157"/>
      <c r="M19" s="157"/>
      <c r="N19" s="157"/>
    </row>
    <row r="20" spans="1:14" ht="21.95" customHeight="1" thickBot="1">
      <c r="A20" s="63" t="s">
        <v>234</v>
      </c>
      <c r="B20" s="66" t="s">
        <v>168</v>
      </c>
      <c r="C20" s="75"/>
      <c r="D20" s="74">
        <f t="shared" si="5"/>
        <v>45167</v>
      </c>
      <c r="E20" s="74">
        <f t="shared" ref="E20" si="20">D20+5</f>
        <v>45172</v>
      </c>
      <c r="F20" s="89" t="s">
        <v>337</v>
      </c>
      <c r="G20" s="93" t="s">
        <v>214</v>
      </c>
      <c r="H20" s="92"/>
      <c r="I20" s="157">
        <f t="shared" ref="I20" si="21">E21+2</f>
        <v>45177</v>
      </c>
      <c r="J20" s="157">
        <v>45165</v>
      </c>
      <c r="K20" s="157">
        <f t="shared" ref="K20" si="22">J20+4</f>
        <v>45169</v>
      </c>
      <c r="L20" s="157">
        <f t="shared" ref="L20" si="23">K20+3</f>
        <v>45172</v>
      </c>
      <c r="M20" s="157">
        <f t="shared" ref="M20" si="24">L20+4</f>
        <v>45176</v>
      </c>
      <c r="N20" s="157">
        <f t="shared" ref="N20" si="25">M20+3</f>
        <v>45179</v>
      </c>
    </row>
    <row r="21" spans="1:14" ht="21.95" customHeight="1" thickBot="1">
      <c r="A21" s="63" t="s">
        <v>235</v>
      </c>
      <c r="B21" s="64" t="s">
        <v>169</v>
      </c>
      <c r="C21" s="58"/>
      <c r="D21" s="60">
        <f t="shared" si="5"/>
        <v>45169</v>
      </c>
      <c r="E21" s="60">
        <f t="shared" ref="E21" si="26">D21+6</f>
        <v>45175</v>
      </c>
      <c r="F21" s="89"/>
      <c r="G21" s="93"/>
      <c r="H21" s="92"/>
      <c r="I21" s="157">
        <v>45037</v>
      </c>
      <c r="J21" s="157">
        <v>45053</v>
      </c>
      <c r="K21" s="157"/>
      <c r="L21" s="157"/>
      <c r="M21" s="157"/>
      <c r="N21" s="157"/>
    </row>
    <row r="22" spans="1:14" ht="21.95" customHeight="1" thickBot="1">
      <c r="A22" s="63" t="s">
        <v>236</v>
      </c>
      <c r="B22" s="64" t="s">
        <v>44</v>
      </c>
      <c r="C22" s="73"/>
      <c r="D22" s="74">
        <f t="shared" si="5"/>
        <v>45174</v>
      </c>
      <c r="E22" s="74">
        <f t="shared" ref="E22" si="27">D22+5</f>
        <v>45179</v>
      </c>
      <c r="F22" s="89" t="s">
        <v>338</v>
      </c>
      <c r="G22" s="93" t="s">
        <v>216</v>
      </c>
      <c r="H22" s="92"/>
      <c r="I22" s="157">
        <f t="shared" ref="I22" si="28">E23+2</f>
        <v>45184</v>
      </c>
      <c r="J22" s="157">
        <v>45165</v>
      </c>
      <c r="K22" s="157">
        <f t="shared" ref="K22" si="29">J22+4</f>
        <v>45169</v>
      </c>
      <c r="L22" s="157">
        <f t="shared" ref="L22" si="30">K22+3</f>
        <v>45172</v>
      </c>
      <c r="M22" s="157">
        <f t="shared" ref="M22" si="31">L22+4</f>
        <v>45176</v>
      </c>
      <c r="N22" s="157">
        <f t="shared" ref="N22" si="32">M22+3</f>
        <v>45179</v>
      </c>
    </row>
    <row r="23" spans="1:14" ht="21.95" customHeight="1" thickBot="1">
      <c r="A23" s="63" t="s">
        <v>237</v>
      </c>
      <c r="B23" s="66" t="s">
        <v>227</v>
      </c>
      <c r="C23" s="59"/>
      <c r="D23" s="60">
        <f t="shared" si="5"/>
        <v>45176</v>
      </c>
      <c r="E23" s="60">
        <f t="shared" ref="E23" si="33">D23+6</f>
        <v>45182</v>
      </c>
      <c r="F23" s="89"/>
      <c r="G23" s="93"/>
      <c r="H23" s="92"/>
      <c r="I23" s="157">
        <v>45037</v>
      </c>
      <c r="J23" s="157">
        <v>45053</v>
      </c>
      <c r="K23" s="157"/>
      <c r="L23" s="157"/>
      <c r="M23" s="157"/>
      <c r="N23" s="157"/>
    </row>
    <row r="24" spans="1:14" ht="21.95" customHeight="1" thickBot="1">
      <c r="A24" s="63" t="s">
        <v>238</v>
      </c>
      <c r="B24" s="66" t="s">
        <v>168</v>
      </c>
      <c r="C24" s="75"/>
      <c r="D24" s="74">
        <f t="shared" si="5"/>
        <v>45181</v>
      </c>
      <c r="E24" s="74">
        <f t="shared" ref="E24" si="34">D24+5</f>
        <v>45186</v>
      </c>
      <c r="F24" s="89" t="s">
        <v>339</v>
      </c>
      <c r="G24" s="93" t="s">
        <v>144</v>
      </c>
      <c r="H24" s="92"/>
      <c r="I24" s="157">
        <f t="shared" ref="I24" si="35">E25+2</f>
        <v>45191</v>
      </c>
      <c r="J24" s="157">
        <v>45165</v>
      </c>
      <c r="K24" s="157">
        <f t="shared" ref="K24" si="36">J24+4</f>
        <v>45169</v>
      </c>
      <c r="L24" s="157">
        <f t="shared" ref="L24" si="37">K24+3</f>
        <v>45172</v>
      </c>
      <c r="M24" s="157">
        <f t="shared" ref="M24" si="38">L24+4</f>
        <v>45176</v>
      </c>
      <c r="N24" s="157">
        <f t="shared" ref="N24" si="39">M24+3</f>
        <v>45179</v>
      </c>
    </row>
    <row r="25" spans="1:14" ht="21.95" customHeight="1" thickBot="1">
      <c r="A25" s="63" t="s">
        <v>239</v>
      </c>
      <c r="B25" s="64" t="s">
        <v>79</v>
      </c>
      <c r="C25" s="58"/>
      <c r="D25" s="60">
        <f t="shared" si="5"/>
        <v>45183</v>
      </c>
      <c r="E25" s="60">
        <f t="shared" ref="E25" si="40">D25+6</f>
        <v>45189</v>
      </c>
      <c r="F25" s="89"/>
      <c r="G25" s="93"/>
      <c r="H25" s="92"/>
      <c r="I25" s="157">
        <v>45037</v>
      </c>
      <c r="J25" s="157">
        <v>45053</v>
      </c>
      <c r="K25" s="157"/>
      <c r="L25" s="157"/>
      <c r="M25" s="157"/>
      <c r="N25" s="157"/>
    </row>
    <row r="26" spans="1:14" ht="21.95" customHeight="1" thickBot="1">
      <c r="A26" s="63" t="s">
        <v>240</v>
      </c>
      <c r="B26" s="64" t="s">
        <v>44</v>
      </c>
      <c r="C26" s="73"/>
      <c r="D26" s="74">
        <f t="shared" si="5"/>
        <v>45188</v>
      </c>
      <c r="E26" s="74">
        <f t="shared" ref="E26" si="41">D26+5</f>
        <v>45193</v>
      </c>
      <c r="F26" s="89" t="s">
        <v>340</v>
      </c>
      <c r="G26" s="93" t="s">
        <v>185</v>
      </c>
      <c r="H26" s="92"/>
      <c r="I26" s="157">
        <f t="shared" ref="I26" si="42">E27+2</f>
        <v>45198</v>
      </c>
      <c r="J26" s="157">
        <v>45165</v>
      </c>
      <c r="K26" s="157">
        <f t="shared" ref="K26" si="43">J26+4</f>
        <v>45169</v>
      </c>
      <c r="L26" s="157">
        <f t="shared" ref="L26" si="44">K26+3</f>
        <v>45172</v>
      </c>
      <c r="M26" s="157">
        <f t="shared" ref="M26" si="45">L26+4</f>
        <v>45176</v>
      </c>
      <c r="N26" s="157">
        <f t="shared" ref="N26" si="46">M26+3</f>
        <v>45179</v>
      </c>
    </row>
    <row r="27" spans="1:14" ht="21.95" customHeight="1" thickBot="1">
      <c r="A27" s="63" t="s">
        <v>241</v>
      </c>
      <c r="B27" s="66" t="s">
        <v>167</v>
      </c>
      <c r="C27" s="59"/>
      <c r="D27" s="60">
        <f t="shared" si="5"/>
        <v>45190</v>
      </c>
      <c r="E27" s="60">
        <f t="shared" ref="E27" si="47">D27+6</f>
        <v>45196</v>
      </c>
      <c r="F27" s="89"/>
      <c r="G27" s="93"/>
      <c r="H27" s="92"/>
      <c r="I27" s="157">
        <v>45037</v>
      </c>
      <c r="J27" s="157">
        <v>45053</v>
      </c>
      <c r="K27" s="157"/>
      <c r="L27" s="157"/>
      <c r="M27" s="157"/>
      <c r="N27" s="157"/>
    </row>
  </sheetData>
  <mergeCells count="90">
    <mergeCell ref="N26:N27"/>
    <mergeCell ref="L26:L27"/>
    <mergeCell ref="M26:M27"/>
    <mergeCell ref="I26:I27"/>
    <mergeCell ref="L22:L23"/>
    <mergeCell ref="M22:M23"/>
    <mergeCell ref="N22:N23"/>
    <mergeCell ref="M20:M21"/>
    <mergeCell ref="N20:N21"/>
    <mergeCell ref="J26:J27"/>
    <mergeCell ref="K26:K27"/>
    <mergeCell ref="G22:G23"/>
    <mergeCell ref="H22:H23"/>
    <mergeCell ref="F22:F23"/>
    <mergeCell ref="I22:I23"/>
    <mergeCell ref="J22:J23"/>
    <mergeCell ref="K22:K23"/>
    <mergeCell ref="F24:F25"/>
    <mergeCell ref="G24:G25"/>
    <mergeCell ref="H24:H25"/>
    <mergeCell ref="F26:F27"/>
    <mergeCell ref="G26:G27"/>
    <mergeCell ref="H26:H27"/>
    <mergeCell ref="M16:M17"/>
    <mergeCell ref="N16:N17"/>
    <mergeCell ref="N18:N19"/>
    <mergeCell ref="K16:K17"/>
    <mergeCell ref="L16:L17"/>
    <mergeCell ref="J18:J19"/>
    <mergeCell ref="K18:K19"/>
    <mergeCell ref="L18:L19"/>
    <mergeCell ref="M18:M19"/>
    <mergeCell ref="J20:J21"/>
    <mergeCell ref="K20:K21"/>
    <mergeCell ref="L20:L21"/>
    <mergeCell ref="M12:M13"/>
    <mergeCell ref="N12:N13"/>
    <mergeCell ref="I14:I15"/>
    <mergeCell ref="J14:J15"/>
    <mergeCell ref="K14:K15"/>
    <mergeCell ref="L14:L15"/>
    <mergeCell ref="M14:M15"/>
    <mergeCell ref="N14:N15"/>
    <mergeCell ref="K12:K13"/>
    <mergeCell ref="L12:L13"/>
    <mergeCell ref="I20:I21"/>
    <mergeCell ref="F14:F15"/>
    <mergeCell ref="G14:G15"/>
    <mergeCell ref="H14:H15"/>
    <mergeCell ref="F16:F17"/>
    <mergeCell ref="G16:G17"/>
    <mergeCell ref="H16:H17"/>
    <mergeCell ref="F18:F19"/>
    <mergeCell ref="G18:G19"/>
    <mergeCell ref="H18:H19"/>
    <mergeCell ref="I18:I19"/>
    <mergeCell ref="F20:F21"/>
    <mergeCell ref="G20:G21"/>
    <mergeCell ref="H20:H21"/>
    <mergeCell ref="A9:C9"/>
    <mergeCell ref="F9:H9"/>
    <mergeCell ref="A10:A11"/>
    <mergeCell ref="B10:B11"/>
    <mergeCell ref="C10:C11"/>
    <mergeCell ref="D10:D11"/>
    <mergeCell ref="E10:E11"/>
    <mergeCell ref="F10:F11"/>
    <mergeCell ref="G10:G11"/>
    <mergeCell ref="H10:H11"/>
    <mergeCell ref="N24:N25"/>
    <mergeCell ref="E1:K1"/>
    <mergeCell ref="E2:K2"/>
    <mergeCell ref="I12:I13"/>
    <mergeCell ref="J12:J13"/>
    <mergeCell ref="I16:I17"/>
    <mergeCell ref="J16:J17"/>
    <mergeCell ref="I10:I11"/>
    <mergeCell ref="J10:J11"/>
    <mergeCell ref="K10:K11"/>
    <mergeCell ref="F12:F13"/>
    <mergeCell ref="G12:G13"/>
    <mergeCell ref="H12:H13"/>
    <mergeCell ref="L10:L11"/>
    <mergeCell ref="M10:M11"/>
    <mergeCell ref="N10:N11"/>
    <mergeCell ref="I24:I25"/>
    <mergeCell ref="J24:J25"/>
    <mergeCell ref="K24:K25"/>
    <mergeCell ref="L24:L25"/>
    <mergeCell ref="M24:M25"/>
  </mergeCells>
  <hyperlinks>
    <hyperlink ref="B13" r:id="rId1" display="http://www.yangming.com/e-service/Vessel_Tracking/vessel_tracking_detail.aspx?vessel=YING&amp;func=current" xr:uid="{ED146EE9-0C0C-438A-BA48-E782D80D37AE}"/>
    <hyperlink ref="B15" r:id="rId2" display="http://www.yangming.com/e-service/Vessel_Tracking/vessel_tracking_detail.aspx?vessel=YINT&amp;func=current" xr:uid="{E8380F65-A663-45AC-88A7-DA1C6D84A379}"/>
    <hyperlink ref="B17" r:id="rId3" display="http://www.yangming.com/e-service/Vessel_Tracking/vessel_tracking_detail.aspx?vessel=YHRZ&amp;func=current" xr:uid="{8A391C83-C2EF-48A1-80D8-556BAEE1DCE7}"/>
    <hyperlink ref="B19" r:id="rId4" display="http://www.yangming.com/e-service/Vessel_Tracking/vessel_tracking_detail.aspx?vessel=YITA&amp;func=current" xr:uid="{9E0B6898-1329-452E-912F-7CCA9E5E8083}"/>
    <hyperlink ref="B12" r:id="rId5" display="http://www.yangming.com/e-service/Vessel_Tracking/vessel_tracking_detail.aspx?vessel=PPCF&amp;func=current" xr:uid="{C06FF198-834D-4F89-A817-4819E1685B9D}"/>
    <hyperlink ref="B14" r:id="rId6" display="http://www.yangming.com/e-service/Vessel_Tracking/vessel_tracking_detail.aspx?vessel=YHTS&amp;func=current" xr:uid="{1D0CE5D5-73E0-4E45-998A-C6395D9BDC50}"/>
    <hyperlink ref="B16" r:id="rId7" display="http://www.yangming.com/e-service/Vessel_Tracking/vessel_tracking_detail.aspx?vessel=PPCF&amp;func=current" xr:uid="{7CCBA930-98B2-4D2B-8744-77DC510BE0E5}"/>
    <hyperlink ref="B18" r:id="rId8" display="http://www.yangming.com/e-service/Vessel_Tracking/vessel_tracking_detail.aspx?vessel=YHTS&amp;func=current" xr:uid="{FDF4E150-4548-41AE-8B6C-20FAA70B9B3C}"/>
    <hyperlink ref="B21" r:id="rId9" display="http://www.yangming.com/e-service/Vessel_Tracking/vessel_tracking_detail.aspx?vessel=YING&amp;func=current" xr:uid="{9620CDC3-1119-4FB1-81E8-B89419DD5D9D}"/>
    <hyperlink ref="B23" r:id="rId10" display="http://www.yangming.com/e-service/Vessel_Tracking/vessel_tracking_detail.aspx?vessel=YINT&amp;func=current" xr:uid="{C976A170-57B6-4422-B4B1-C4D4C37868EC}"/>
    <hyperlink ref="B25" r:id="rId11" display="http://www.yangming.com/e-service/Vessel_Tracking/vessel_tracking_detail.aspx?vessel=YHRZ&amp;func=current" xr:uid="{1979B4D0-1E58-47EF-BAB7-6C117676454E}"/>
    <hyperlink ref="B27" r:id="rId12" display="http://www.yangming.com/e-service/Vessel_Tracking/vessel_tracking_detail.aspx?vessel=YITA&amp;func=current" xr:uid="{BE0D2E2D-6C31-4695-9F5F-1261DA5096E4}"/>
    <hyperlink ref="B20" r:id="rId13" display="http://www.yangming.com/e-service/Vessel_Tracking/vessel_tracking_detail.aspx?vessel=PPCF&amp;func=current" xr:uid="{E67D1948-5A4E-4F43-95FA-0F180442788C}"/>
    <hyperlink ref="B22" r:id="rId14" display="http://www.yangming.com/e-service/Vessel_Tracking/vessel_tracking_detail.aspx?vessel=YHTS&amp;func=current" xr:uid="{C9D2E90D-9F61-4541-9A81-C4F9F995D4FA}"/>
    <hyperlink ref="B24" r:id="rId15" display="http://www.yangming.com/e-service/Vessel_Tracking/vessel_tracking_detail.aspx?vessel=PPCF&amp;func=current" xr:uid="{D2219529-3760-45C9-91E9-E0F4579CC12E}"/>
    <hyperlink ref="B26" r:id="rId16" display="http://www.yangming.com/e-service/Vessel_Tracking/vessel_tracking_detail.aspx?vessel=YHTS&amp;func=current" xr:uid="{04DAF2B9-FC61-44E3-AAF3-092870F27710}"/>
  </hyperlinks>
  <pageMargins left="0.7" right="0.7" top="0.75" bottom="0.75" header="0.3" footer="0.3"/>
  <drawing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4F5B-60A8-4957-B3CA-C1423A718556}">
  <dimension ref="A1:N27"/>
  <sheetViews>
    <sheetView tabSelected="1" workbookViewId="0">
      <selection activeCell="G8" sqref="G8"/>
    </sheetView>
  </sheetViews>
  <sheetFormatPr defaultRowHeight="15"/>
  <cols>
    <col min="4" max="4" width="15.28515625" customWidth="1"/>
    <col min="5" max="5" width="21.140625" customWidth="1"/>
    <col min="6" max="6" width="13.42578125" customWidth="1"/>
    <col min="7" max="7" width="20.42578125" bestFit="1" customWidth="1"/>
  </cols>
  <sheetData>
    <row r="1" spans="1:14" ht="27.75">
      <c r="E1" s="100" t="s">
        <v>21</v>
      </c>
      <c r="F1" s="100"/>
      <c r="G1" s="100"/>
      <c r="H1" s="100"/>
      <c r="I1" s="100"/>
      <c r="J1" s="100"/>
      <c r="K1" s="100"/>
    </row>
    <row r="2" spans="1:14" ht="19.5">
      <c r="E2" s="101" t="s">
        <v>30</v>
      </c>
      <c r="F2" s="101"/>
      <c r="G2" s="101"/>
      <c r="H2" s="101"/>
      <c r="I2" s="101"/>
      <c r="J2" s="101"/>
      <c r="K2" s="101"/>
    </row>
    <row r="4" spans="1:14" ht="15.75">
      <c r="A4" s="8"/>
      <c r="B4" s="9"/>
      <c r="C4" s="9"/>
      <c r="D4" s="9"/>
      <c r="E4" s="9"/>
      <c r="F4" s="9"/>
      <c r="G4" s="9"/>
      <c r="H4" s="13" t="s">
        <v>22</v>
      </c>
      <c r="I4" s="15"/>
      <c r="J4" s="15"/>
      <c r="K4" s="14"/>
    </row>
    <row r="5" spans="1:14" ht="15.75">
      <c r="A5" s="8" t="s">
        <v>224</v>
      </c>
      <c r="B5" s="9"/>
      <c r="C5" s="9"/>
      <c r="D5" s="9"/>
      <c r="E5" s="9"/>
      <c r="F5" s="9"/>
      <c r="G5" s="9"/>
      <c r="H5" s="13" t="s">
        <v>222</v>
      </c>
      <c r="I5" s="15"/>
      <c r="J5" s="15"/>
      <c r="K5" s="14"/>
    </row>
    <row r="6" spans="1:14" ht="15.75">
      <c r="A6" s="11" t="s">
        <v>221</v>
      </c>
      <c r="B6" s="9"/>
      <c r="C6" s="9"/>
      <c r="D6" s="9"/>
      <c r="E6" s="9"/>
      <c r="F6" s="9"/>
      <c r="G6" s="9"/>
      <c r="H6" s="13" t="s">
        <v>223</v>
      </c>
      <c r="I6" s="15"/>
      <c r="J6" s="15"/>
      <c r="K6" s="14"/>
    </row>
    <row r="9" spans="1:14">
      <c r="A9" s="145" t="s">
        <v>0</v>
      </c>
      <c r="B9" s="145"/>
      <c r="C9" s="145"/>
      <c r="D9" s="62" t="s">
        <v>1</v>
      </c>
      <c r="E9" s="62" t="s">
        <v>2</v>
      </c>
      <c r="F9" s="146" t="s">
        <v>3</v>
      </c>
      <c r="G9" s="146"/>
      <c r="H9" s="146"/>
      <c r="I9" s="83" t="s">
        <v>2</v>
      </c>
      <c r="J9" s="82" t="s">
        <v>194</v>
      </c>
      <c r="K9" s="82" t="s">
        <v>195</v>
      </c>
      <c r="L9" s="82" t="s">
        <v>196</v>
      </c>
      <c r="M9" s="82" t="s">
        <v>197</v>
      </c>
      <c r="N9" s="82" t="s">
        <v>198</v>
      </c>
    </row>
    <row r="10" spans="1:14">
      <c r="A10" s="147" t="s">
        <v>4</v>
      </c>
      <c r="B10" s="147" t="s">
        <v>5</v>
      </c>
      <c r="C10" s="147" t="s">
        <v>6</v>
      </c>
      <c r="D10" s="148" t="s">
        <v>7</v>
      </c>
      <c r="E10" s="148" t="s">
        <v>8</v>
      </c>
      <c r="F10" s="147" t="s">
        <v>4</v>
      </c>
      <c r="G10" s="147" t="s">
        <v>5</v>
      </c>
      <c r="H10" s="147" t="s">
        <v>6</v>
      </c>
      <c r="I10" s="148" t="s">
        <v>7</v>
      </c>
      <c r="J10" s="148" t="s">
        <v>166</v>
      </c>
      <c r="K10" s="148" t="s">
        <v>166</v>
      </c>
      <c r="L10" s="148" t="s">
        <v>166</v>
      </c>
      <c r="M10" s="148" t="s">
        <v>166</v>
      </c>
      <c r="N10" s="148" t="s">
        <v>166</v>
      </c>
    </row>
    <row r="11" spans="1:14" ht="15.75" thickBot="1">
      <c r="A11" s="147"/>
      <c r="B11" s="147"/>
      <c r="C11" s="147"/>
      <c r="D11" s="149"/>
      <c r="E11" s="149"/>
      <c r="F11" s="147"/>
      <c r="G11" s="147"/>
      <c r="H11" s="147"/>
      <c r="I11" s="149"/>
      <c r="J11" s="149"/>
      <c r="K11" s="149"/>
      <c r="L11" s="149"/>
      <c r="M11" s="149"/>
      <c r="N11" s="149"/>
    </row>
    <row r="12" spans="1:14" ht="21.95" customHeight="1" thickBot="1">
      <c r="A12" s="63" t="s">
        <v>225</v>
      </c>
      <c r="B12" s="66" t="s">
        <v>168</v>
      </c>
      <c r="C12" s="85"/>
      <c r="D12" s="74">
        <v>45139</v>
      </c>
      <c r="E12" s="74">
        <f>D12+5</f>
        <v>45144</v>
      </c>
      <c r="F12" s="89" t="s">
        <v>353</v>
      </c>
      <c r="G12" s="93" t="s">
        <v>218</v>
      </c>
      <c r="H12" s="92"/>
      <c r="I12" s="157">
        <f>E12+5</f>
        <v>45149</v>
      </c>
      <c r="J12" s="157">
        <f>I12+16</f>
        <v>45165</v>
      </c>
      <c r="K12" s="157">
        <f>J12+3</f>
        <v>45168</v>
      </c>
      <c r="L12" s="157">
        <f>K12+3</f>
        <v>45171</v>
      </c>
      <c r="M12" s="157">
        <f>L12+2</f>
        <v>45173</v>
      </c>
      <c r="N12" s="157">
        <f>M12+9</f>
        <v>45182</v>
      </c>
    </row>
    <row r="13" spans="1:14" ht="21.95" customHeight="1" thickBot="1">
      <c r="A13" s="63" t="s">
        <v>226</v>
      </c>
      <c r="B13" s="64" t="s">
        <v>169</v>
      </c>
      <c r="C13" s="59"/>
      <c r="D13" s="60">
        <v>45141</v>
      </c>
      <c r="E13" s="60">
        <f>D13+6</f>
        <v>45147</v>
      </c>
      <c r="F13" s="89"/>
      <c r="G13" s="93"/>
      <c r="H13" s="92"/>
      <c r="I13" s="157">
        <v>45037</v>
      </c>
      <c r="J13" s="157">
        <v>45053</v>
      </c>
      <c r="K13" s="157"/>
      <c r="L13" s="157"/>
      <c r="M13" s="157"/>
      <c r="N13" s="157"/>
    </row>
    <row r="14" spans="1:14" ht="21.95" customHeight="1" thickBot="1">
      <c r="A14" s="63" t="s">
        <v>228</v>
      </c>
      <c r="B14" s="64" t="s">
        <v>44</v>
      </c>
      <c r="C14" s="73"/>
      <c r="D14" s="74">
        <f>D12+7</f>
        <v>45146</v>
      </c>
      <c r="E14" s="74">
        <f>D14+5</f>
        <v>45151</v>
      </c>
      <c r="F14" s="89" t="s">
        <v>352</v>
      </c>
      <c r="G14" s="93" t="s">
        <v>341</v>
      </c>
      <c r="H14" s="92"/>
      <c r="I14" s="157">
        <f t="shared" ref="I14" si="0">E14+5</f>
        <v>45156</v>
      </c>
      <c r="J14" s="157">
        <f t="shared" ref="J14" si="1">I14+16</f>
        <v>45172</v>
      </c>
      <c r="K14" s="157">
        <f t="shared" ref="K14:L14" si="2">J14+3</f>
        <v>45175</v>
      </c>
      <c r="L14" s="157">
        <f t="shared" si="2"/>
        <v>45178</v>
      </c>
      <c r="M14" s="157">
        <f t="shared" ref="M14" si="3">L14+2</f>
        <v>45180</v>
      </c>
      <c r="N14" s="157">
        <f t="shared" ref="N14" si="4">M14+9</f>
        <v>45189</v>
      </c>
    </row>
    <row r="15" spans="1:14" ht="21.95" customHeight="1" thickBot="1">
      <c r="A15" s="63" t="s">
        <v>229</v>
      </c>
      <c r="B15" s="66" t="s">
        <v>227</v>
      </c>
      <c r="C15" s="59"/>
      <c r="D15" s="60">
        <f>D13+7</f>
        <v>45148</v>
      </c>
      <c r="E15" s="60">
        <f>D15+6</f>
        <v>45154</v>
      </c>
      <c r="F15" s="89"/>
      <c r="G15" s="93"/>
      <c r="H15" s="92"/>
      <c r="I15" s="157">
        <v>45037</v>
      </c>
      <c r="J15" s="157">
        <v>45053</v>
      </c>
      <c r="K15" s="157"/>
      <c r="L15" s="157"/>
      <c r="M15" s="157"/>
      <c r="N15" s="157"/>
    </row>
    <row r="16" spans="1:14" ht="21.95" customHeight="1" thickBot="1">
      <c r="A16" s="63" t="s">
        <v>230</v>
      </c>
      <c r="B16" s="66" t="s">
        <v>168</v>
      </c>
      <c r="C16" s="73"/>
      <c r="D16" s="74">
        <f t="shared" ref="D16:D27" si="5">D14+7</f>
        <v>45153</v>
      </c>
      <c r="E16" s="74">
        <f t="shared" ref="E16" si="6">D16+5</f>
        <v>45158</v>
      </c>
      <c r="F16" s="89" t="s">
        <v>351</v>
      </c>
      <c r="G16" s="93" t="s">
        <v>342</v>
      </c>
      <c r="H16" s="92"/>
      <c r="I16" s="157">
        <f t="shared" ref="I16" si="7">E16+5</f>
        <v>45163</v>
      </c>
      <c r="J16" s="157">
        <f t="shared" ref="J16" si="8">I16+16</f>
        <v>45179</v>
      </c>
      <c r="K16" s="157">
        <f t="shared" ref="K16:L16" si="9">J16+3</f>
        <v>45182</v>
      </c>
      <c r="L16" s="157">
        <f t="shared" si="9"/>
        <v>45185</v>
      </c>
      <c r="M16" s="157">
        <f t="shared" ref="M16" si="10">L16+2</f>
        <v>45187</v>
      </c>
      <c r="N16" s="157">
        <f t="shared" ref="N16" si="11">M16+9</f>
        <v>45196</v>
      </c>
    </row>
    <row r="17" spans="1:14" ht="21.95" customHeight="1" thickBot="1">
      <c r="A17" s="63" t="s">
        <v>231</v>
      </c>
      <c r="B17" s="64" t="s">
        <v>79</v>
      </c>
      <c r="C17" s="59"/>
      <c r="D17" s="60">
        <f t="shared" si="5"/>
        <v>45155</v>
      </c>
      <c r="E17" s="60">
        <f t="shared" ref="E17" si="12">D17+6</f>
        <v>45161</v>
      </c>
      <c r="F17" s="89"/>
      <c r="G17" s="93"/>
      <c r="H17" s="92"/>
      <c r="I17" s="157">
        <v>45037</v>
      </c>
      <c r="J17" s="157">
        <v>45053</v>
      </c>
      <c r="K17" s="157"/>
      <c r="L17" s="157"/>
      <c r="M17" s="157"/>
      <c r="N17" s="157"/>
    </row>
    <row r="18" spans="1:14" ht="21.95" customHeight="1" thickBot="1">
      <c r="A18" s="63" t="s">
        <v>232</v>
      </c>
      <c r="B18" s="64" t="s">
        <v>44</v>
      </c>
      <c r="C18" s="73"/>
      <c r="D18" s="74">
        <f t="shared" si="5"/>
        <v>45160</v>
      </c>
      <c r="E18" s="74">
        <f t="shared" ref="E18" si="13">D18+5</f>
        <v>45165</v>
      </c>
      <c r="F18" s="89" t="s">
        <v>350</v>
      </c>
      <c r="G18" s="93" t="s">
        <v>220</v>
      </c>
      <c r="H18" s="92"/>
      <c r="I18" s="157">
        <f t="shared" ref="I18" si="14">E18+5</f>
        <v>45170</v>
      </c>
      <c r="J18" s="157">
        <f t="shared" ref="J18" si="15">I18+16</f>
        <v>45186</v>
      </c>
      <c r="K18" s="157">
        <f t="shared" ref="K18:L18" si="16">J18+3</f>
        <v>45189</v>
      </c>
      <c r="L18" s="157">
        <f t="shared" si="16"/>
        <v>45192</v>
      </c>
      <c r="M18" s="157">
        <f t="shared" ref="M18" si="17">L18+2</f>
        <v>45194</v>
      </c>
      <c r="N18" s="157">
        <f t="shared" ref="N18" si="18">M18+9</f>
        <v>45203</v>
      </c>
    </row>
    <row r="19" spans="1:14" ht="21.95" customHeight="1" thickBot="1">
      <c r="A19" s="63" t="s">
        <v>233</v>
      </c>
      <c r="B19" s="66" t="s">
        <v>167</v>
      </c>
      <c r="C19" s="59"/>
      <c r="D19" s="60">
        <f t="shared" si="5"/>
        <v>45162</v>
      </c>
      <c r="E19" s="60">
        <f t="shared" ref="E19" si="19">D19+6</f>
        <v>45168</v>
      </c>
      <c r="F19" s="89"/>
      <c r="G19" s="93"/>
      <c r="H19" s="92"/>
      <c r="I19" s="157">
        <v>45037</v>
      </c>
      <c r="J19" s="157">
        <v>45053</v>
      </c>
      <c r="K19" s="157"/>
      <c r="L19" s="157"/>
      <c r="M19" s="157"/>
      <c r="N19" s="157"/>
    </row>
    <row r="20" spans="1:14" ht="21.95" customHeight="1" thickBot="1">
      <c r="A20" s="63" t="s">
        <v>234</v>
      </c>
      <c r="B20" s="66" t="s">
        <v>168</v>
      </c>
      <c r="C20" s="75"/>
      <c r="D20" s="74">
        <f t="shared" si="5"/>
        <v>45167</v>
      </c>
      <c r="E20" s="74">
        <f t="shared" ref="E20" si="20">D20+5</f>
        <v>45172</v>
      </c>
      <c r="F20" s="89" t="s">
        <v>349</v>
      </c>
      <c r="G20" s="93" t="s">
        <v>343</v>
      </c>
      <c r="H20" s="92"/>
      <c r="I20" s="157">
        <f t="shared" ref="I20" si="21">E20+5</f>
        <v>45177</v>
      </c>
      <c r="J20" s="157">
        <f t="shared" ref="J20" si="22">I20+16</f>
        <v>45193</v>
      </c>
      <c r="K20" s="157">
        <f t="shared" ref="K20:L20" si="23">J20+3</f>
        <v>45196</v>
      </c>
      <c r="L20" s="157">
        <f t="shared" si="23"/>
        <v>45199</v>
      </c>
      <c r="M20" s="157">
        <f t="shared" ref="M20" si="24">L20+2</f>
        <v>45201</v>
      </c>
      <c r="N20" s="157">
        <f t="shared" ref="N20" si="25">M20+9</f>
        <v>45210</v>
      </c>
    </row>
    <row r="21" spans="1:14" ht="21.95" customHeight="1" thickBot="1">
      <c r="A21" s="63" t="s">
        <v>235</v>
      </c>
      <c r="B21" s="64" t="s">
        <v>169</v>
      </c>
      <c r="C21" s="58"/>
      <c r="D21" s="60">
        <f t="shared" si="5"/>
        <v>45169</v>
      </c>
      <c r="E21" s="60">
        <f t="shared" ref="E21" si="26">D21+6</f>
        <v>45175</v>
      </c>
      <c r="F21" s="89"/>
      <c r="G21" s="93"/>
      <c r="H21" s="92"/>
      <c r="I21" s="157">
        <v>45037</v>
      </c>
      <c r="J21" s="157">
        <v>45053</v>
      </c>
      <c r="K21" s="157"/>
      <c r="L21" s="157"/>
      <c r="M21" s="157"/>
      <c r="N21" s="157"/>
    </row>
    <row r="22" spans="1:14" ht="21.95" customHeight="1" thickBot="1">
      <c r="A22" s="63" t="s">
        <v>236</v>
      </c>
      <c r="B22" s="64" t="s">
        <v>44</v>
      </c>
      <c r="C22" s="73"/>
      <c r="D22" s="74">
        <f t="shared" si="5"/>
        <v>45174</v>
      </c>
      <c r="E22" s="74">
        <f t="shared" ref="E22" si="27">D22+5</f>
        <v>45179</v>
      </c>
      <c r="F22" s="89" t="s">
        <v>348</v>
      </c>
      <c r="G22" s="93" t="s">
        <v>344</v>
      </c>
      <c r="H22" s="92"/>
      <c r="I22" s="157">
        <f t="shared" ref="I22" si="28">E22+5</f>
        <v>45184</v>
      </c>
      <c r="J22" s="157">
        <f t="shared" ref="J22" si="29">I22+16</f>
        <v>45200</v>
      </c>
      <c r="K22" s="157">
        <f t="shared" ref="K22:L22" si="30">J22+3</f>
        <v>45203</v>
      </c>
      <c r="L22" s="157">
        <f t="shared" si="30"/>
        <v>45206</v>
      </c>
      <c r="M22" s="157">
        <f t="shared" ref="M22" si="31">L22+2</f>
        <v>45208</v>
      </c>
      <c r="N22" s="157">
        <f t="shared" ref="N22" si="32">M22+9</f>
        <v>45217</v>
      </c>
    </row>
    <row r="23" spans="1:14" ht="21.95" customHeight="1" thickBot="1">
      <c r="A23" s="63" t="s">
        <v>237</v>
      </c>
      <c r="B23" s="66" t="s">
        <v>227</v>
      </c>
      <c r="C23" s="59"/>
      <c r="D23" s="60">
        <f t="shared" si="5"/>
        <v>45176</v>
      </c>
      <c r="E23" s="60">
        <f t="shared" ref="E23" si="33">D23+6</f>
        <v>45182</v>
      </c>
      <c r="F23" s="89"/>
      <c r="G23" s="93"/>
      <c r="H23" s="92"/>
      <c r="I23" s="157">
        <v>45037</v>
      </c>
      <c r="J23" s="157">
        <v>45053</v>
      </c>
      <c r="K23" s="157"/>
      <c r="L23" s="157"/>
      <c r="M23" s="157"/>
      <c r="N23" s="157"/>
    </row>
    <row r="24" spans="1:14" ht="21.95" customHeight="1" thickBot="1">
      <c r="A24" s="63" t="s">
        <v>238</v>
      </c>
      <c r="B24" s="66" t="s">
        <v>168</v>
      </c>
      <c r="C24" s="75"/>
      <c r="D24" s="74">
        <f t="shared" si="5"/>
        <v>45181</v>
      </c>
      <c r="E24" s="74">
        <f t="shared" ref="E24" si="34">D24+5</f>
        <v>45186</v>
      </c>
      <c r="F24" s="89" t="s">
        <v>347</v>
      </c>
      <c r="G24" s="93" t="s">
        <v>217</v>
      </c>
      <c r="H24" s="92"/>
      <c r="I24" s="157">
        <f t="shared" ref="I24" si="35">E24+5</f>
        <v>45191</v>
      </c>
      <c r="J24" s="157">
        <f t="shared" ref="J24" si="36">I24+16</f>
        <v>45207</v>
      </c>
      <c r="K24" s="157">
        <f t="shared" ref="K24:L24" si="37">J24+3</f>
        <v>45210</v>
      </c>
      <c r="L24" s="157">
        <f t="shared" si="37"/>
        <v>45213</v>
      </c>
      <c r="M24" s="157">
        <f t="shared" ref="M24" si="38">L24+2</f>
        <v>45215</v>
      </c>
      <c r="N24" s="157">
        <f t="shared" ref="N24" si="39">M24+9</f>
        <v>45224</v>
      </c>
    </row>
    <row r="25" spans="1:14" ht="21.95" customHeight="1" thickBot="1">
      <c r="A25" s="63" t="s">
        <v>239</v>
      </c>
      <c r="B25" s="64" t="s">
        <v>79</v>
      </c>
      <c r="C25" s="58"/>
      <c r="D25" s="60">
        <f t="shared" si="5"/>
        <v>45183</v>
      </c>
      <c r="E25" s="60">
        <f t="shared" ref="E25" si="40">D25+6</f>
        <v>45189</v>
      </c>
      <c r="F25" s="89"/>
      <c r="G25" s="93"/>
      <c r="H25" s="92"/>
      <c r="I25" s="157">
        <v>45037</v>
      </c>
      <c r="J25" s="157">
        <v>45053</v>
      </c>
      <c r="K25" s="157"/>
      <c r="L25" s="157"/>
      <c r="M25" s="157"/>
      <c r="N25" s="157"/>
    </row>
    <row r="26" spans="1:14" ht="21.95" customHeight="1" thickBot="1">
      <c r="A26" s="63" t="s">
        <v>240</v>
      </c>
      <c r="B26" s="64" t="s">
        <v>44</v>
      </c>
      <c r="C26" s="73"/>
      <c r="D26" s="74">
        <f t="shared" si="5"/>
        <v>45188</v>
      </c>
      <c r="E26" s="74">
        <f t="shared" ref="E26" si="41">D26+5</f>
        <v>45193</v>
      </c>
      <c r="F26" s="89" t="s">
        <v>346</v>
      </c>
      <c r="G26" s="93" t="s">
        <v>345</v>
      </c>
      <c r="H26" s="92"/>
      <c r="I26" s="157">
        <f t="shared" ref="I26" si="42">E26+5</f>
        <v>45198</v>
      </c>
      <c r="J26" s="157">
        <f t="shared" ref="J26" si="43">I26+16</f>
        <v>45214</v>
      </c>
      <c r="K26" s="157">
        <f t="shared" ref="K26:L26" si="44">J26+3</f>
        <v>45217</v>
      </c>
      <c r="L26" s="157">
        <f t="shared" si="44"/>
        <v>45220</v>
      </c>
      <c r="M26" s="157">
        <f t="shared" ref="M26" si="45">L26+2</f>
        <v>45222</v>
      </c>
      <c r="N26" s="157">
        <f t="shared" ref="N26" si="46">M26+9</f>
        <v>45231</v>
      </c>
    </row>
    <row r="27" spans="1:14" ht="21.95" customHeight="1" thickBot="1">
      <c r="A27" s="63" t="s">
        <v>241</v>
      </c>
      <c r="B27" s="66" t="s">
        <v>167</v>
      </c>
      <c r="C27" s="59"/>
      <c r="D27" s="60">
        <f t="shared" si="5"/>
        <v>45190</v>
      </c>
      <c r="E27" s="60">
        <f t="shared" ref="E27" si="47">D27+6</f>
        <v>45196</v>
      </c>
      <c r="F27" s="89"/>
      <c r="G27" s="93"/>
      <c r="H27" s="92"/>
      <c r="I27" s="157">
        <v>45037</v>
      </c>
      <c r="J27" s="157">
        <v>45053</v>
      </c>
      <c r="K27" s="157"/>
      <c r="L27" s="157"/>
      <c r="M27" s="157"/>
      <c r="N27" s="157"/>
    </row>
  </sheetData>
  <mergeCells count="90">
    <mergeCell ref="L26:L27"/>
    <mergeCell ref="M26:M27"/>
    <mergeCell ref="N26:N27"/>
    <mergeCell ref="J26:J27"/>
    <mergeCell ref="K26:K27"/>
    <mergeCell ref="M24:M25"/>
    <mergeCell ref="N24:N25"/>
    <mergeCell ref="J24:J25"/>
    <mergeCell ref="K24:K25"/>
    <mergeCell ref="L24:L25"/>
    <mergeCell ref="M22:M23"/>
    <mergeCell ref="N22:N23"/>
    <mergeCell ref="J22:J23"/>
    <mergeCell ref="K22:K23"/>
    <mergeCell ref="L22:L23"/>
    <mergeCell ref="M20:M21"/>
    <mergeCell ref="N20:N21"/>
    <mergeCell ref="J20:J21"/>
    <mergeCell ref="K20:K21"/>
    <mergeCell ref="L20:L21"/>
    <mergeCell ref="N16:N17"/>
    <mergeCell ref="I18:I19"/>
    <mergeCell ref="J18:J19"/>
    <mergeCell ref="K18:K19"/>
    <mergeCell ref="L18:L19"/>
    <mergeCell ref="M18:M19"/>
    <mergeCell ref="N18:N19"/>
    <mergeCell ref="L16:L17"/>
    <mergeCell ref="M16:M17"/>
    <mergeCell ref="N12:N13"/>
    <mergeCell ref="J12:J13"/>
    <mergeCell ref="K12:K13"/>
    <mergeCell ref="L12:L13"/>
    <mergeCell ref="M14:M15"/>
    <mergeCell ref="N14:N15"/>
    <mergeCell ref="J14:J15"/>
    <mergeCell ref="K14:K15"/>
    <mergeCell ref="L14:L15"/>
    <mergeCell ref="F26:F27"/>
    <mergeCell ref="G26:G27"/>
    <mergeCell ref="H26:H27"/>
    <mergeCell ref="I12:I13"/>
    <mergeCell ref="I14:I15"/>
    <mergeCell ref="I16:I17"/>
    <mergeCell ref="I20:I21"/>
    <mergeCell ref="I22:I23"/>
    <mergeCell ref="I24:I25"/>
    <mergeCell ref="I26:I27"/>
    <mergeCell ref="F24:F25"/>
    <mergeCell ref="G24:G25"/>
    <mergeCell ref="H24:H25"/>
    <mergeCell ref="N10:N11"/>
    <mergeCell ref="F14:F15"/>
    <mergeCell ref="F20:F21"/>
    <mergeCell ref="F12:F13"/>
    <mergeCell ref="G12:G13"/>
    <mergeCell ref="H12:H13"/>
    <mergeCell ref="G14:G15"/>
    <mergeCell ref="H14:H15"/>
    <mergeCell ref="F16:F17"/>
    <mergeCell ref="G16:G17"/>
    <mergeCell ref="H16:H17"/>
    <mergeCell ref="F18:F19"/>
    <mergeCell ref="G18:G19"/>
    <mergeCell ref="A9:C9"/>
    <mergeCell ref="F9:H9"/>
    <mergeCell ref="H20:H21"/>
    <mergeCell ref="F22:F23"/>
    <mergeCell ref="G22:G23"/>
    <mergeCell ref="H22:H23"/>
    <mergeCell ref="H18:H19"/>
    <mergeCell ref="G20:G21"/>
    <mergeCell ref="M10:M11"/>
    <mergeCell ref="M12:M1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E1:K1"/>
    <mergeCell ref="E2:K2"/>
    <mergeCell ref="J16:J17"/>
    <mergeCell ref="K16:K17"/>
    <mergeCell ref="L10:L11"/>
  </mergeCells>
  <hyperlinks>
    <hyperlink ref="B13" r:id="rId1" display="http://www.yangming.com/e-service/Vessel_Tracking/vessel_tracking_detail.aspx?vessel=YING&amp;func=current" xr:uid="{CE5BE338-B17F-41D2-B8BE-ADD1324AFEB1}"/>
    <hyperlink ref="B15" r:id="rId2" display="http://www.yangming.com/e-service/Vessel_Tracking/vessel_tracking_detail.aspx?vessel=YINT&amp;func=current" xr:uid="{CDEB5B86-812C-44D6-A06E-86FA78D50CE6}"/>
    <hyperlink ref="B17" r:id="rId3" display="http://www.yangming.com/e-service/Vessel_Tracking/vessel_tracking_detail.aspx?vessel=YHRZ&amp;func=current" xr:uid="{F0EE244E-8412-4345-BF99-0F0670EE17F9}"/>
    <hyperlink ref="B19" r:id="rId4" display="http://www.yangming.com/e-service/Vessel_Tracking/vessel_tracking_detail.aspx?vessel=YITA&amp;func=current" xr:uid="{889FD4B0-E4E8-4611-AB34-76C69FE58E84}"/>
    <hyperlink ref="B12" r:id="rId5" display="http://www.yangming.com/e-service/Vessel_Tracking/vessel_tracking_detail.aspx?vessel=PPCF&amp;func=current" xr:uid="{CFC9BCC8-9F9B-47F8-B7E7-983595E80218}"/>
    <hyperlink ref="B14" r:id="rId6" display="http://www.yangming.com/e-service/Vessel_Tracking/vessel_tracking_detail.aspx?vessel=YHTS&amp;func=current" xr:uid="{61C8D6CB-C97F-43F6-A991-B130170F745D}"/>
    <hyperlink ref="B16" r:id="rId7" display="http://www.yangming.com/e-service/Vessel_Tracking/vessel_tracking_detail.aspx?vessel=PPCF&amp;func=current" xr:uid="{477E8EDE-241D-47F6-951D-637585D67CB0}"/>
    <hyperlink ref="B18" r:id="rId8" display="http://www.yangming.com/e-service/Vessel_Tracking/vessel_tracking_detail.aspx?vessel=YHTS&amp;func=current" xr:uid="{DDE97B60-F492-4958-9149-A6D6CFEEF661}"/>
    <hyperlink ref="B21" r:id="rId9" display="http://www.yangming.com/e-service/Vessel_Tracking/vessel_tracking_detail.aspx?vessel=YING&amp;func=current" xr:uid="{3F8BDEC8-6E5F-451C-AACC-58FB4C15538E}"/>
    <hyperlink ref="B23" r:id="rId10" display="http://www.yangming.com/e-service/Vessel_Tracking/vessel_tracking_detail.aspx?vessel=YINT&amp;func=current" xr:uid="{F1DA8F42-EEB2-49D1-AAFE-5B1EEFE1660A}"/>
    <hyperlink ref="B25" r:id="rId11" display="http://www.yangming.com/e-service/Vessel_Tracking/vessel_tracking_detail.aspx?vessel=YHRZ&amp;func=current" xr:uid="{07760FFD-2FE8-4036-8644-15DC57E85BE7}"/>
    <hyperlink ref="B27" r:id="rId12" display="http://www.yangming.com/e-service/Vessel_Tracking/vessel_tracking_detail.aspx?vessel=YITA&amp;func=current" xr:uid="{D3A781FB-E762-4E06-9C1C-A4AF9353564A}"/>
    <hyperlink ref="B20" r:id="rId13" display="http://www.yangming.com/e-service/Vessel_Tracking/vessel_tracking_detail.aspx?vessel=PPCF&amp;func=current" xr:uid="{57970705-FF29-4BED-8DD6-5AFFA12A6941}"/>
    <hyperlink ref="B22" r:id="rId14" display="http://www.yangming.com/e-service/Vessel_Tracking/vessel_tracking_detail.aspx?vessel=YHTS&amp;func=current" xr:uid="{65C00723-F6A8-466E-801E-6060824A8666}"/>
    <hyperlink ref="B24" r:id="rId15" display="http://www.yangming.com/e-service/Vessel_Tracking/vessel_tracking_detail.aspx?vessel=PPCF&amp;func=current" xr:uid="{8C207C05-02E9-4435-A08A-8B34A6EDDE5A}"/>
    <hyperlink ref="B26" r:id="rId16" display="http://www.yangming.com/e-service/Vessel_Tracking/vessel_tracking_detail.aspx?vessel=YHTS&amp;func=current" xr:uid="{031A3834-31E8-4A37-8612-12BA991DA58A}"/>
  </hyperlinks>
  <pageMargins left="0.7" right="0.7" top="0.75" bottom="0.75" header="0.3" footer="0.3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FP1 via SIN</vt:lpstr>
      <vt:lpstr>FE2 via SIN</vt:lpstr>
      <vt:lpstr>FE3 via KHH </vt:lpstr>
      <vt:lpstr>FE5 via SIN</vt:lpstr>
      <vt:lpstr>FE2 via SING</vt:lpstr>
      <vt:lpstr>FE3 via KHH</vt:lpstr>
      <vt:lpstr>MD1</vt:lpstr>
      <vt:lpstr>MD2</vt:lpstr>
      <vt:lpstr>MD3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QUYNH</dc:creator>
  <cp:lastModifiedBy>YMHPH-MKT/CS Pham Thi Le (Leah)</cp:lastModifiedBy>
  <cp:lastPrinted>2019-12-16T03:12:50Z</cp:lastPrinted>
  <dcterms:created xsi:type="dcterms:W3CDTF">2017-11-04T01:54:19Z</dcterms:created>
  <dcterms:modified xsi:type="dcterms:W3CDTF">2023-07-19T02:24:14Z</dcterms:modified>
</cp:coreProperties>
</file>