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y.hdl.mai\Desktop\"/>
    </mc:Choice>
  </mc:AlternateContent>
  <xr:revisionPtr revIDLastSave="0" documentId="13_ncr:1_{DF031522-4D97-4F65-B003-8904C9515152}" xr6:coauthVersionLast="47" xr6:coauthVersionMax="47" xr10:uidLastSave="{00000000-0000-0000-0000-000000000000}"/>
  <bookViews>
    <workbookView xWindow="-120" yWindow="-120" windowWidth="24240" windowHeight="13140" xr2:uid="{D031F9CD-ACED-46EF-B5CF-6016D45344A8}"/>
  </bookViews>
  <sheets>
    <sheet name="PS3-D" sheetId="3" r:id="rId1"/>
    <sheet name="CPX-W" sheetId="4" r:id="rId2"/>
    <sheet name="CGX PKG" sheetId="6" r:id="rId3"/>
    <sheet name="AG3-W" sheetId="7" r:id="rId4"/>
    <sheet name="AR1 SIN" sheetId="8" r:id="rId5"/>
    <sheet name="CAT VIA KHH" sheetId="9" r:id="rId6"/>
    <sheet name="SA3" sheetId="10" r:id="rId7"/>
    <sheet name="SA4" sheetId="11" r:id="rId8"/>
    <sheet name="SA6" sheetId="12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" i="12" l="1"/>
  <c r="J12" i="12" s="1"/>
  <c r="J11" i="12"/>
  <c r="I11" i="12"/>
  <c r="H11" i="12"/>
  <c r="G11" i="12"/>
  <c r="F11" i="12"/>
  <c r="E11" i="12"/>
  <c r="C11" i="12"/>
  <c r="F8" i="12"/>
  <c r="B12" i="11"/>
  <c r="G12" i="11" s="1"/>
  <c r="I11" i="11"/>
  <c r="H11" i="11"/>
  <c r="G11" i="11"/>
  <c r="F11" i="11"/>
  <c r="E11" i="11"/>
  <c r="C11" i="11"/>
  <c r="F8" i="11"/>
  <c r="B14" i="10"/>
  <c r="C14" i="10" s="1"/>
  <c r="E13" i="10"/>
  <c r="F13" i="10" s="1"/>
  <c r="G13" i="10" s="1"/>
  <c r="H13" i="10" s="1"/>
  <c r="I13" i="10" s="1"/>
  <c r="J13" i="10" s="1"/>
  <c r="K13" i="10" s="1"/>
  <c r="L13" i="10" s="1"/>
  <c r="B13" i="10"/>
  <c r="C13" i="10" s="1"/>
  <c r="C12" i="10"/>
  <c r="F11" i="10"/>
  <c r="G11" i="10" s="1"/>
  <c r="H11" i="10" s="1"/>
  <c r="I11" i="10" s="1"/>
  <c r="J11" i="10" s="1"/>
  <c r="K11" i="10" s="1"/>
  <c r="L11" i="10" s="1"/>
  <c r="C11" i="10"/>
  <c r="H10" i="9"/>
  <c r="F10" i="9"/>
  <c r="C10" i="9"/>
  <c r="B10" i="9"/>
  <c r="B11" i="9" s="1"/>
  <c r="H9" i="9"/>
  <c r="G9" i="9"/>
  <c r="F9" i="9"/>
  <c r="E9" i="9"/>
  <c r="C9" i="9"/>
  <c r="G37" i="8"/>
  <c r="H37" i="8"/>
  <c r="I37" i="8"/>
  <c r="J37" i="8"/>
  <c r="G39" i="8"/>
  <c r="H39" i="8"/>
  <c r="I39" i="8"/>
  <c r="J39" i="8"/>
  <c r="G41" i="8"/>
  <c r="H41" i="8"/>
  <c r="I41" i="8"/>
  <c r="J41" i="8"/>
  <c r="G43" i="8"/>
  <c r="H43" i="8"/>
  <c r="I43" i="8"/>
  <c r="J43" i="8"/>
  <c r="G45" i="8"/>
  <c r="H45" i="8"/>
  <c r="I45" i="8"/>
  <c r="I47" i="8" s="1"/>
  <c r="I49" i="8" s="1"/>
  <c r="J45" i="8"/>
  <c r="G47" i="8"/>
  <c r="H47" i="8"/>
  <c r="J47" i="8"/>
  <c r="J49" i="8" s="1"/>
  <c r="G49" i="8"/>
  <c r="H49" i="8"/>
  <c r="H35" i="8"/>
  <c r="I35" i="8"/>
  <c r="J35" i="8"/>
  <c r="G35" i="8"/>
  <c r="L33" i="7"/>
  <c r="L35" i="7" s="1"/>
  <c r="L37" i="7" s="1"/>
  <c r="L39" i="7" s="1"/>
  <c r="L41" i="7" s="1"/>
  <c r="L43" i="7" s="1"/>
  <c r="H31" i="7"/>
  <c r="H33" i="7" s="1"/>
  <c r="H35" i="7" s="1"/>
  <c r="H37" i="7" s="1"/>
  <c r="H39" i="7" s="1"/>
  <c r="H41" i="7" s="1"/>
  <c r="H43" i="7" s="1"/>
  <c r="I31" i="7"/>
  <c r="I33" i="7" s="1"/>
  <c r="I35" i="7" s="1"/>
  <c r="I37" i="7" s="1"/>
  <c r="I39" i="7" s="1"/>
  <c r="I41" i="7" s="1"/>
  <c r="I43" i="7" s="1"/>
  <c r="J31" i="7"/>
  <c r="J33" i="7" s="1"/>
  <c r="J35" i="7" s="1"/>
  <c r="J37" i="7" s="1"/>
  <c r="J39" i="7" s="1"/>
  <c r="J41" i="7" s="1"/>
  <c r="J43" i="7" s="1"/>
  <c r="K31" i="7"/>
  <c r="K33" i="7" s="1"/>
  <c r="K35" i="7" s="1"/>
  <c r="K37" i="7" s="1"/>
  <c r="K39" i="7" s="1"/>
  <c r="K41" i="7" s="1"/>
  <c r="K43" i="7" s="1"/>
  <c r="L31" i="7"/>
  <c r="G31" i="7"/>
  <c r="G33" i="7" s="1"/>
  <c r="G35" i="7" s="1"/>
  <c r="G37" i="7" s="1"/>
  <c r="G39" i="7" s="1"/>
  <c r="G41" i="7" s="1"/>
  <c r="G43" i="7" s="1"/>
  <c r="G45" i="6"/>
  <c r="H45" i="6"/>
  <c r="I45" i="6"/>
  <c r="J45" i="6"/>
  <c r="G47" i="6"/>
  <c r="H47" i="6"/>
  <c r="I47" i="6"/>
  <c r="J47" i="6"/>
  <c r="G41" i="6"/>
  <c r="H41" i="6"/>
  <c r="I41" i="6"/>
  <c r="J41" i="6"/>
  <c r="G43" i="6"/>
  <c r="H43" i="6"/>
  <c r="I43" i="6"/>
  <c r="J43" i="6"/>
  <c r="G35" i="6"/>
  <c r="H35" i="6"/>
  <c r="I35" i="6"/>
  <c r="J35" i="6"/>
  <c r="G37" i="6"/>
  <c r="H37" i="6"/>
  <c r="I37" i="6"/>
  <c r="J37" i="6"/>
  <c r="G39" i="6"/>
  <c r="H39" i="6"/>
  <c r="I39" i="6"/>
  <c r="J39" i="6"/>
  <c r="H33" i="6"/>
  <c r="I33" i="6"/>
  <c r="J33" i="6"/>
  <c r="G33" i="6"/>
  <c r="G41" i="4"/>
  <c r="G43" i="4" s="1"/>
  <c r="G45" i="4" s="1"/>
  <c r="G47" i="4" s="1"/>
  <c r="H41" i="4"/>
  <c r="H43" i="4" s="1"/>
  <c r="H45" i="4" s="1"/>
  <c r="H47" i="4" s="1"/>
  <c r="G35" i="4"/>
  <c r="H35" i="4"/>
  <c r="G37" i="4"/>
  <c r="G39" i="4" s="1"/>
  <c r="H37" i="4"/>
  <c r="H39" i="4" s="1"/>
  <c r="G33" i="4"/>
  <c r="H33" i="4"/>
  <c r="G31" i="4"/>
  <c r="H31" i="4"/>
  <c r="H29" i="4"/>
  <c r="G29" i="4"/>
  <c r="G29" i="3"/>
  <c r="H29" i="3"/>
  <c r="I29" i="3"/>
  <c r="H27" i="3"/>
  <c r="I27" i="3"/>
  <c r="G27" i="3"/>
  <c r="C12" i="11" l="1"/>
  <c r="H12" i="11"/>
  <c r="G12" i="12"/>
  <c r="B13" i="12"/>
  <c r="C12" i="12"/>
  <c r="H12" i="12"/>
  <c r="E12" i="12"/>
  <c r="I12" i="12"/>
  <c r="F12" i="12"/>
  <c r="E12" i="11"/>
  <c r="I12" i="11"/>
  <c r="F12" i="11"/>
  <c r="B13" i="11"/>
  <c r="B15" i="10"/>
  <c r="E15" i="10"/>
  <c r="B16" i="10"/>
  <c r="G11" i="9"/>
  <c r="F11" i="9"/>
  <c r="B12" i="9"/>
  <c r="E11" i="9"/>
  <c r="H11" i="9"/>
  <c r="C11" i="9"/>
  <c r="G10" i="9"/>
  <c r="E10" i="9"/>
  <c r="J13" i="12" l="1"/>
  <c r="F13" i="12"/>
  <c r="I13" i="12"/>
  <c r="E13" i="12"/>
  <c r="H13" i="12"/>
  <c r="C13" i="12"/>
  <c r="B14" i="12"/>
  <c r="G13" i="12"/>
  <c r="H13" i="11"/>
  <c r="C13" i="11"/>
  <c r="E13" i="11"/>
  <c r="G13" i="11"/>
  <c r="I13" i="11"/>
  <c r="B14" i="11"/>
  <c r="F13" i="11"/>
  <c r="C16" i="10"/>
  <c r="B18" i="10"/>
  <c r="F15" i="10"/>
  <c r="G15" i="10" s="1"/>
  <c r="H15" i="10" s="1"/>
  <c r="I15" i="10" s="1"/>
  <c r="J15" i="10" s="1"/>
  <c r="K15" i="10" s="1"/>
  <c r="L15" i="10" s="1"/>
  <c r="E17" i="10"/>
  <c r="C15" i="10"/>
  <c r="B17" i="10"/>
  <c r="B13" i="9"/>
  <c r="E12" i="9"/>
  <c r="H12" i="9"/>
  <c r="C12" i="9"/>
  <c r="G12" i="9"/>
  <c r="F12" i="9"/>
  <c r="J14" i="12" l="1"/>
  <c r="F14" i="12"/>
  <c r="I14" i="12"/>
  <c r="E14" i="12"/>
  <c r="H14" i="12"/>
  <c r="C14" i="12"/>
  <c r="B15" i="12"/>
  <c r="G14" i="12"/>
  <c r="I14" i="11"/>
  <c r="E14" i="11"/>
  <c r="B15" i="11"/>
  <c r="H14" i="11"/>
  <c r="C14" i="11"/>
  <c r="G14" i="11"/>
  <c r="F14" i="11"/>
  <c r="B19" i="10"/>
  <c r="C17" i="10"/>
  <c r="C18" i="10"/>
  <c r="B20" i="10"/>
  <c r="F17" i="10"/>
  <c r="G17" i="10" s="1"/>
  <c r="H17" i="10" s="1"/>
  <c r="I17" i="10" s="1"/>
  <c r="J17" i="10" s="1"/>
  <c r="K17" i="10" s="1"/>
  <c r="L17" i="10" s="1"/>
  <c r="E19" i="10"/>
  <c r="G13" i="9"/>
  <c r="F13" i="9"/>
  <c r="B14" i="9"/>
  <c r="E13" i="9"/>
  <c r="H13" i="9"/>
  <c r="C13" i="9"/>
  <c r="J15" i="12" l="1"/>
  <c r="F15" i="12"/>
  <c r="I15" i="12"/>
  <c r="E15" i="12"/>
  <c r="H15" i="12"/>
  <c r="C15" i="12"/>
  <c r="B16" i="12"/>
  <c r="G15" i="12"/>
  <c r="B16" i="11"/>
  <c r="F15" i="11"/>
  <c r="I15" i="11"/>
  <c r="E15" i="11"/>
  <c r="G15" i="11"/>
  <c r="H15" i="11"/>
  <c r="C15" i="11"/>
  <c r="F19" i="10"/>
  <c r="G19" i="10" s="1"/>
  <c r="H19" i="10" s="1"/>
  <c r="I19" i="10" s="1"/>
  <c r="J19" i="10" s="1"/>
  <c r="K19" i="10" s="1"/>
  <c r="L19" i="10" s="1"/>
  <c r="E21" i="10"/>
  <c r="C20" i="10"/>
  <c r="B22" i="10"/>
  <c r="B21" i="10"/>
  <c r="C19" i="10"/>
  <c r="B15" i="9"/>
  <c r="E14" i="9"/>
  <c r="H14" i="9"/>
  <c r="C14" i="9"/>
  <c r="G14" i="9"/>
  <c r="F14" i="9"/>
  <c r="J16" i="12" l="1"/>
  <c r="F16" i="12"/>
  <c r="I16" i="12"/>
  <c r="E16" i="12"/>
  <c r="H16" i="12"/>
  <c r="C16" i="12"/>
  <c r="B17" i="12"/>
  <c r="G16" i="12"/>
  <c r="G16" i="11"/>
  <c r="H16" i="11"/>
  <c r="B17" i="11"/>
  <c r="F16" i="11"/>
  <c r="I16" i="11"/>
  <c r="E16" i="11"/>
  <c r="C16" i="11"/>
  <c r="C21" i="10"/>
  <c r="B23" i="10"/>
  <c r="C22" i="10"/>
  <c r="B24" i="10"/>
  <c r="F21" i="10"/>
  <c r="G21" i="10" s="1"/>
  <c r="H21" i="10" s="1"/>
  <c r="I21" i="10" s="1"/>
  <c r="J21" i="10" s="1"/>
  <c r="K21" i="10" s="1"/>
  <c r="L21" i="10" s="1"/>
  <c r="E23" i="10"/>
  <c r="G15" i="9"/>
  <c r="F15" i="9"/>
  <c r="B16" i="9"/>
  <c r="E15" i="9"/>
  <c r="H15" i="9"/>
  <c r="C15" i="9"/>
  <c r="J17" i="12" l="1"/>
  <c r="F17" i="12"/>
  <c r="I17" i="12"/>
  <c r="E17" i="12"/>
  <c r="H17" i="12"/>
  <c r="C17" i="12"/>
  <c r="B18" i="12"/>
  <c r="G17" i="12"/>
  <c r="H17" i="11"/>
  <c r="C17" i="11"/>
  <c r="G17" i="11"/>
  <c r="E17" i="11"/>
  <c r="B18" i="11"/>
  <c r="F17" i="11"/>
  <c r="I17" i="11"/>
  <c r="F23" i="10"/>
  <c r="G23" i="10" s="1"/>
  <c r="H23" i="10" s="1"/>
  <c r="I23" i="10" s="1"/>
  <c r="J23" i="10" s="1"/>
  <c r="K23" i="10" s="1"/>
  <c r="L23" i="10" s="1"/>
  <c r="E25" i="10"/>
  <c r="C23" i="10"/>
  <c r="B25" i="10"/>
  <c r="C24" i="10"/>
  <c r="B26" i="10"/>
  <c r="B17" i="9"/>
  <c r="E16" i="9"/>
  <c r="H16" i="9"/>
  <c r="C16" i="9"/>
  <c r="G16" i="9"/>
  <c r="F16" i="9"/>
  <c r="J18" i="12" l="1"/>
  <c r="F18" i="12"/>
  <c r="I18" i="12"/>
  <c r="E18" i="12"/>
  <c r="H18" i="12"/>
  <c r="C18" i="12"/>
  <c r="B19" i="12"/>
  <c r="G18" i="12"/>
  <c r="I18" i="11"/>
  <c r="E18" i="11"/>
  <c r="B19" i="11"/>
  <c r="H18" i="11"/>
  <c r="C18" i="11"/>
  <c r="F18" i="11"/>
  <c r="G18" i="11"/>
  <c r="C26" i="10"/>
  <c r="B28" i="10"/>
  <c r="F25" i="10"/>
  <c r="G25" i="10" s="1"/>
  <c r="H25" i="10" s="1"/>
  <c r="I25" i="10" s="1"/>
  <c r="J25" i="10" s="1"/>
  <c r="K25" i="10" s="1"/>
  <c r="L25" i="10" s="1"/>
  <c r="E27" i="10"/>
  <c r="B27" i="10"/>
  <c r="C25" i="10"/>
  <c r="G17" i="9"/>
  <c r="F17" i="9"/>
  <c r="B18" i="9"/>
  <c r="E17" i="9"/>
  <c r="H17" i="9"/>
  <c r="C17" i="9"/>
  <c r="J19" i="12" l="1"/>
  <c r="F19" i="12"/>
  <c r="I19" i="12"/>
  <c r="E19" i="12"/>
  <c r="H19" i="12"/>
  <c r="C19" i="12"/>
  <c r="B20" i="12"/>
  <c r="G19" i="12"/>
  <c r="B20" i="11"/>
  <c r="F19" i="11"/>
  <c r="I19" i="11"/>
  <c r="E19" i="11"/>
  <c r="H19" i="11"/>
  <c r="C19" i="11"/>
  <c r="G19" i="11"/>
  <c r="C28" i="10"/>
  <c r="B30" i="10"/>
  <c r="F27" i="10"/>
  <c r="G27" i="10" s="1"/>
  <c r="H27" i="10" s="1"/>
  <c r="I27" i="10" s="1"/>
  <c r="J27" i="10" s="1"/>
  <c r="K27" i="10" s="1"/>
  <c r="L27" i="10" s="1"/>
  <c r="E29" i="10"/>
  <c r="B29" i="10"/>
  <c r="C27" i="10"/>
  <c r="B19" i="9"/>
  <c r="E18" i="9"/>
  <c r="H18" i="9"/>
  <c r="C18" i="9"/>
  <c r="G18" i="9"/>
  <c r="F18" i="9"/>
  <c r="J20" i="12" l="1"/>
  <c r="F20" i="12"/>
  <c r="I20" i="12"/>
  <c r="E20" i="12"/>
  <c r="H20" i="12"/>
  <c r="C20" i="12"/>
  <c r="B21" i="12"/>
  <c r="G20" i="12"/>
  <c r="G20" i="11"/>
  <c r="C20" i="11"/>
  <c r="B21" i="11"/>
  <c r="F20" i="11"/>
  <c r="H20" i="11"/>
  <c r="I20" i="11"/>
  <c r="E20" i="11"/>
  <c r="C30" i="10"/>
  <c r="B32" i="10"/>
  <c r="F29" i="10"/>
  <c r="G29" i="10" s="1"/>
  <c r="H29" i="10" s="1"/>
  <c r="I29" i="10" s="1"/>
  <c r="J29" i="10" s="1"/>
  <c r="K29" i="10" s="1"/>
  <c r="L29" i="10" s="1"/>
  <c r="E31" i="10"/>
  <c r="C29" i="10"/>
  <c r="B31" i="10"/>
  <c r="G19" i="9"/>
  <c r="F19" i="9"/>
  <c r="B20" i="9"/>
  <c r="E19" i="9"/>
  <c r="H19" i="9"/>
  <c r="C19" i="9"/>
  <c r="J21" i="12" l="1"/>
  <c r="F21" i="12"/>
  <c r="I21" i="12"/>
  <c r="E21" i="12"/>
  <c r="H21" i="12"/>
  <c r="C21" i="12"/>
  <c r="G21" i="12"/>
  <c r="H21" i="11"/>
  <c r="C21" i="11"/>
  <c r="G21" i="11"/>
  <c r="I21" i="11"/>
  <c r="B22" i="11"/>
  <c r="F21" i="11"/>
  <c r="E21" i="11"/>
  <c r="F31" i="10"/>
  <c r="G31" i="10" s="1"/>
  <c r="H31" i="10" s="1"/>
  <c r="I31" i="10" s="1"/>
  <c r="J31" i="10" s="1"/>
  <c r="K31" i="10" s="1"/>
  <c r="L31" i="10" s="1"/>
  <c r="E33" i="10"/>
  <c r="C32" i="10"/>
  <c r="B34" i="10"/>
  <c r="B33" i="10"/>
  <c r="C31" i="10"/>
  <c r="B21" i="9"/>
  <c r="E20" i="9"/>
  <c r="H20" i="9"/>
  <c r="C20" i="9"/>
  <c r="G20" i="9"/>
  <c r="F20" i="9"/>
  <c r="I22" i="11" l="1"/>
  <c r="E22" i="11"/>
  <c r="F22" i="11"/>
  <c r="H22" i="11"/>
  <c r="C22" i="11"/>
  <c r="G22" i="11"/>
  <c r="C34" i="10"/>
  <c r="B36" i="10"/>
  <c r="C36" i="10" s="1"/>
  <c r="F33" i="10"/>
  <c r="G33" i="10" s="1"/>
  <c r="H33" i="10" s="1"/>
  <c r="I33" i="10" s="1"/>
  <c r="J33" i="10" s="1"/>
  <c r="K33" i="10" s="1"/>
  <c r="L33" i="10" s="1"/>
  <c r="E35" i="10"/>
  <c r="F35" i="10" s="1"/>
  <c r="G35" i="10" s="1"/>
  <c r="H35" i="10" s="1"/>
  <c r="I35" i="10" s="1"/>
  <c r="J35" i="10" s="1"/>
  <c r="K35" i="10" s="1"/>
  <c r="L35" i="10" s="1"/>
  <c r="B35" i="10"/>
  <c r="C35" i="10" s="1"/>
  <c r="C33" i="10"/>
  <c r="G21" i="9"/>
  <c r="F21" i="9"/>
  <c r="B22" i="9"/>
  <c r="E21" i="9"/>
  <c r="H21" i="9"/>
  <c r="C21" i="9"/>
  <c r="B23" i="9" l="1"/>
  <c r="E22" i="9"/>
  <c r="H22" i="9"/>
  <c r="C22" i="9"/>
  <c r="G22" i="9"/>
  <c r="F22" i="9"/>
  <c r="H23" i="9" l="1"/>
  <c r="G23" i="9"/>
  <c r="F23" i="9"/>
  <c r="E23" i="9"/>
  <c r="C23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</author>
    <author>CS-Kim Yen (Sara)</author>
  </authors>
  <commentList>
    <comment ref="J6" authorId="0" shapeId="0" xr:uid="{9463EABF-91C1-491B-9CA3-FD767B26C83C}">
      <text>
        <r>
          <rPr>
            <sz val="9"/>
            <color rgb="FF000000"/>
            <rFont val="Times New Roman"/>
            <family val="1"/>
          </rPr>
          <t xml:space="preserve">UMM QASR, BASRA GATEWAY </t>
        </r>
        <r>
          <rPr>
            <b/>
            <sz val="9"/>
            <color rgb="FF000000"/>
            <rFont val="Times New Roman"/>
            <family val="1"/>
          </rPr>
          <t>TERMINAL #25/26</t>
        </r>
      </text>
    </comment>
    <comment ref="L15" authorId="1" shapeId="0" xr:uid="{14509359-2D4F-4595-BBC3-8064851A21F5}">
      <text>
        <r>
          <rPr>
            <b/>
            <sz val="9"/>
            <color rgb="FF000000"/>
            <rFont val="Tahoma"/>
            <family val="2"/>
          </rPr>
          <t xml:space="preserve">Stop IQMAJ bookings due to no feeder to IQMAJ
</t>
        </r>
      </text>
    </comment>
    <comment ref="L18" authorId="0" shapeId="0" xr:uid="{4A9B2D60-82C0-4394-BD1E-52DD60B5AEF4}">
      <text>
        <r>
          <rPr>
            <b/>
            <sz val="9"/>
            <rFont val="Times New Roman"/>
            <family val="1"/>
          </rPr>
          <t>SADMM VIA MYPKG: FOR REEFER CARGO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CS-Kim Yen (Sara)</author>
  </authors>
  <commentList>
    <comment ref="N15" authorId="0" shapeId="0" xr:uid="{38068047-63F6-47C2-B11E-DDFB415CEA69}">
      <text>
        <r>
          <rPr>
            <b/>
            <sz val="9"/>
            <color rgb="FF000000"/>
            <rFont val="Tahoma"/>
            <family val="2"/>
          </rPr>
          <t xml:space="preserve">Stop IQMAJ bookings due to no feeder to IQMAJ
</t>
        </r>
      </text>
    </comment>
  </commentList>
</comments>
</file>

<file path=xl/sharedStrings.xml><?xml version="1.0" encoding="utf-8"?>
<sst xmlns="http://schemas.openxmlformats.org/spreadsheetml/2006/main" count="1287" uniqueCount="546">
  <si>
    <t>SGSIN</t>
  </si>
  <si>
    <t>CODE</t>
  </si>
  <si>
    <t>Destination</t>
  </si>
  <si>
    <t>Transit port</t>
  </si>
  <si>
    <t>YM INTERACTION 240S</t>
  </si>
  <si>
    <t>TSE305S</t>
  </si>
  <si>
    <t>YM INAUGURATION 276S</t>
  </si>
  <si>
    <t>TSE306S</t>
  </si>
  <si>
    <t>YM INITIATIVE 307S</t>
  </si>
  <si>
    <t>TSE307S</t>
  </si>
  <si>
    <t>YM HORIZON 374S</t>
  </si>
  <si>
    <t>TSE308S</t>
  </si>
  <si>
    <t>YM INTERACTION 241S</t>
  </si>
  <si>
    <t>TSE309S</t>
  </si>
  <si>
    <t>YM INAUGURATION 277S</t>
  </si>
  <si>
    <t>TSE310S</t>
  </si>
  <si>
    <t>YM INITIATIVE 308S</t>
  </si>
  <si>
    <t>TSE311S</t>
  </si>
  <si>
    <t>YM HORIZON 375S</t>
  </si>
  <si>
    <t>TSE312S</t>
  </si>
  <si>
    <t>YM INTERACTION 242S</t>
  </si>
  <si>
    <t>TSE313S</t>
  </si>
  <si>
    <t>YM INAUGURATION 278S</t>
  </si>
  <si>
    <t>TSE314S</t>
  </si>
  <si>
    <t>YM INITIATIVE 309S</t>
  </si>
  <si>
    <t>TSE315S</t>
  </si>
  <si>
    <t>Code</t>
  </si>
  <si>
    <t>Sub port</t>
  </si>
  <si>
    <t>Transit time</t>
  </si>
  <si>
    <t>Svc</t>
  </si>
  <si>
    <t>BDCGX</t>
  </si>
  <si>
    <t>INTUT</t>
  </si>
  <si>
    <t xml:space="preserve">TUTICORIN </t>
  </si>
  <si>
    <t>COLOMBO</t>
  </si>
  <si>
    <t>+7 days</t>
  </si>
  <si>
    <t>INCCU</t>
  </si>
  <si>
    <t>KOLKATA</t>
  </si>
  <si>
    <t>+10 days</t>
  </si>
  <si>
    <t>INCOK</t>
  </si>
  <si>
    <t>COCHIN</t>
  </si>
  <si>
    <t>INMAA</t>
  </si>
  <si>
    <t>CHENNAI</t>
  </si>
  <si>
    <t>FOR BOOKING OR FURTHER INFORMATION, PLS CONTACT:</t>
  </si>
  <si>
    <t>THIS SAILING SCHEDULE IS JUBJECT TO CHANGE WITHOUT PRIOR NOTICE</t>
  </si>
  <si>
    <t xml:space="preserve"> </t>
  </si>
  <si>
    <t>VNHPH</t>
  </si>
  <si>
    <t xml:space="preserve">Mr. Dung - 0904 132 843; Mr.Cuong - 0904 666 220; </t>
  </si>
  <si>
    <t>Mr.Duoc -  0948 823 896; Mr. Thang - 094 908 7377; Mr. Truong - 0966.934.022</t>
  </si>
  <si>
    <t>TSE316S</t>
  </si>
  <si>
    <t>YM HORIZON 376S</t>
  </si>
  <si>
    <t>SE8305S</t>
  </si>
  <si>
    <t>SE8306S</t>
  </si>
  <si>
    <t>SE8307S</t>
  </si>
  <si>
    <t>SE8308S</t>
  </si>
  <si>
    <t>SE8309S</t>
  </si>
  <si>
    <t>SE8310S</t>
  </si>
  <si>
    <t>SE8311S</t>
  </si>
  <si>
    <t>SE8312S</t>
  </si>
  <si>
    <t>SE8313S</t>
  </si>
  <si>
    <t>SE8314S</t>
  </si>
  <si>
    <t>SE8315S</t>
  </si>
  <si>
    <t>SE8316S</t>
  </si>
  <si>
    <t>YM HEIGHTS 337S</t>
  </si>
  <si>
    <t>PRIDE PACIFIC 015S</t>
  </si>
  <si>
    <t>YM HEIGHTS 338S</t>
  </si>
  <si>
    <t>PRIDE PACIFIC 016S</t>
  </si>
  <si>
    <t>PRIDE PACIFIC 019S</t>
  </si>
  <si>
    <t>PRIDE PACIFIC 020S</t>
  </si>
  <si>
    <t>PRIDE PACIFIC 017S</t>
  </si>
  <si>
    <t>PRIDE PACIFIC 018S</t>
  </si>
  <si>
    <t>YM HEIGHTS 339S</t>
  </si>
  <si>
    <t>YM HEIGHTS 340S</t>
  </si>
  <si>
    <t>YM HEIGHTS 341S</t>
  </si>
  <si>
    <t>YM HEIGHTS 342S</t>
  </si>
  <si>
    <t>TRANSHIPMENT SCHEDULE</t>
  </si>
  <si>
    <t>YANG MING SALES TEAM:</t>
  </si>
  <si>
    <t>Tel 024-3 943 5621/22, Fax : 024-3 943 5620</t>
  </si>
  <si>
    <t>Group email: YMHAN@VN.YANGMING.COM</t>
  </si>
  <si>
    <t>ETD</t>
  </si>
  <si>
    <t>PKKHI</t>
  </si>
  <si>
    <t>CPX306W</t>
  </si>
  <si>
    <t>CPX308W</t>
  </si>
  <si>
    <t>CPX309W</t>
  </si>
  <si>
    <t xml:space="preserve"> Feeder </t>
  </si>
  <si>
    <t>VESSEL CODE</t>
  </si>
  <si>
    <t>SIN</t>
  </si>
  <si>
    <t xml:space="preserve"> CONNECT VSL</t>
  </si>
  <si>
    <t xml:space="preserve">SIN </t>
  </si>
  <si>
    <t>INNSA</t>
  </si>
  <si>
    <t>INPAA</t>
  </si>
  <si>
    <t>ETA</t>
  </si>
  <si>
    <t>ONE CONTRIBUTION 051W</t>
  </si>
  <si>
    <t>PS3246D</t>
  </si>
  <si>
    <t>-----</t>
  </si>
  <si>
    <t>+11 days</t>
  </si>
  <si>
    <t>INGHR</t>
  </si>
  <si>
    <t>GARHI HARSARU</t>
  </si>
  <si>
    <t>PS3-RAIL</t>
  </si>
  <si>
    <t>ONE COMMITMENT 057W</t>
  </si>
  <si>
    <t>PS3247D</t>
  </si>
  <si>
    <t>+5 or 7 days</t>
  </si>
  <si>
    <t>MOL CREATION 086W</t>
  </si>
  <si>
    <t>PS3248D</t>
  </si>
  <si>
    <t>INIDD</t>
  </si>
  <si>
    <t>DADRI</t>
  </si>
  <si>
    <t>BLANK SAILLING</t>
  </si>
  <si>
    <t>PS3249D</t>
  </si>
  <si>
    <t>SERVICE</t>
  </si>
  <si>
    <t>SI CUT OFF</t>
  </si>
  <si>
    <t>VGM CUT OFF</t>
  </si>
  <si>
    <t xml:space="preserve">PS3 SERIVCE:PACIFIC SOUTH WEST COAST LOOP 3 </t>
  </si>
  <si>
    <t>HPH</t>
  </si>
  <si>
    <t>TSE (THU)</t>
  </si>
  <si>
    <t>15:00 Tue</t>
  </si>
  <si>
    <t>SE8 (TUE)</t>
  </si>
  <si>
    <t>15:00 Fri</t>
  </si>
  <si>
    <t>CPX SERIVCE: CHINA - PAKISTAN EXPRESS</t>
  </si>
  <si>
    <t>VESSEL 
CODE</t>
  </si>
  <si>
    <t>VSL CODE</t>
  </si>
  <si>
    <t>VANCOUVER 021W</t>
  </si>
  <si>
    <t>CPX307W</t>
  </si>
  <si>
    <t>YM EXPRESS 071W</t>
  </si>
  <si>
    <t>OOCL CHARLESTON 218W</t>
  </si>
  <si>
    <t>PIPAVAV</t>
  </si>
  <si>
    <t>CHITTAGONG</t>
  </si>
  <si>
    <t>TSE(SIN)+FDR /SE8(SIN)+FDR</t>
  </si>
  <si>
    <t xml:space="preserve">TSE/SE8(SIN)+ service SE6/SCS </t>
  </si>
  <si>
    <t xml:space="preserve">+ 5 - 12 days </t>
  </si>
  <si>
    <t>PS3250D</t>
  </si>
  <si>
    <t>CONTI CONTESSA 112W</t>
  </si>
  <si>
    <t>PS3252AD</t>
  </si>
  <si>
    <t>SEASPAN ADONIS 069W</t>
  </si>
  <si>
    <t>PS3303D</t>
  </si>
  <si>
    <t>ONE ARCADIA 063W</t>
  </si>
  <si>
    <t>OOCL LE HAVRE 164W</t>
  </si>
  <si>
    <t>CPX310W</t>
  </si>
  <si>
    <t>YM EXCELLENCE 132W</t>
  </si>
  <si>
    <t>CPX311W</t>
  </si>
  <si>
    <t>CPX312W</t>
  </si>
  <si>
    <t>CPX313W</t>
  </si>
  <si>
    <t>VANCOUVER 022W</t>
  </si>
  <si>
    <t>TSE317S</t>
  </si>
  <si>
    <t>TSE318S</t>
  </si>
  <si>
    <t>TSE319S</t>
  </si>
  <si>
    <t>TSE320S</t>
  </si>
  <si>
    <t>TSE321S</t>
  </si>
  <si>
    <t>TSE322S</t>
  </si>
  <si>
    <t>YM INTERACTION 243S</t>
  </si>
  <si>
    <t>YM INAUGURATION 279S</t>
  </si>
  <si>
    <t>YM INITIATIVE 310S</t>
  </si>
  <si>
    <t>YM HORIZON 377S</t>
  </si>
  <si>
    <t>YM INTERACTION 344S</t>
  </si>
  <si>
    <t>YM INAUGURATION 280S</t>
  </si>
  <si>
    <t>YM INITIATIVE 311S</t>
  </si>
  <si>
    <t>SE8317S</t>
  </si>
  <si>
    <t>SE8318S</t>
  </si>
  <si>
    <t>SE8319S</t>
  </si>
  <si>
    <t>SE8320S</t>
  </si>
  <si>
    <t>SE8321S</t>
  </si>
  <si>
    <t>SE8322S</t>
  </si>
  <si>
    <t>SE8323S</t>
  </si>
  <si>
    <t>SE8324S</t>
  </si>
  <si>
    <t>TSE323S</t>
  </si>
  <si>
    <t>YM HEIGHTS 343S</t>
  </si>
  <si>
    <t>PRIDE PACIFIC 021S</t>
  </si>
  <si>
    <t>YM HEIGHTS 344S</t>
  </si>
  <si>
    <t>PRIDE PACIFIC 022S</t>
  </si>
  <si>
    <t>YM HEIGHTS 345S</t>
  </si>
  <si>
    <t>PRIDE PACIFIC 023S</t>
  </si>
  <si>
    <t>YM HEIGHTS 346S</t>
  </si>
  <si>
    <t>PRIDE PACIFIC 024S</t>
  </si>
  <si>
    <t>ONE CONTINUITY 062W</t>
  </si>
  <si>
    <t>PS3304D</t>
  </si>
  <si>
    <t>YM UBIQUITY 056W</t>
  </si>
  <si>
    <t>PS3305D</t>
  </si>
  <si>
    <t>PS3306D</t>
  </si>
  <si>
    <t>PS3309D</t>
  </si>
  <si>
    <t>ONE CONTRIBUTION 052W</t>
  </si>
  <si>
    <t>08 May
(delay 11-May)</t>
  </si>
  <si>
    <t>PS3310AD</t>
  </si>
  <si>
    <t>(vessel unknow) To be notified</t>
  </si>
  <si>
    <t>PS3311AD</t>
  </si>
  <si>
    <t>MOL CREATION 087W</t>
  </si>
  <si>
    <t>PS3312D</t>
  </si>
  <si>
    <t>CONTI CONQUEST 020W</t>
  </si>
  <si>
    <t>PS3313D</t>
  </si>
  <si>
    <t>CPX314W</t>
  </si>
  <si>
    <t>CPX315W</t>
  </si>
  <si>
    <t>CPX316W</t>
  </si>
  <si>
    <t>YM EXPRESS 072W</t>
  </si>
  <si>
    <t>NAVIOS LAPIS 299W</t>
  </si>
  <si>
    <t>OOCL LE HAVRE 165W</t>
  </si>
  <si>
    <t>CPX317W</t>
  </si>
  <si>
    <t>CPX318W</t>
  </si>
  <si>
    <t>CPX319W</t>
  </si>
  <si>
    <t>CPX320W</t>
  </si>
  <si>
    <t>CPX321W</t>
  </si>
  <si>
    <t>CPX322W</t>
  </si>
  <si>
    <t>CPX323W</t>
  </si>
  <si>
    <t>YM EXCELLENCE 133W</t>
  </si>
  <si>
    <t>VANCOUVER 023W</t>
  </si>
  <si>
    <t>YM EXPRESS 073W</t>
  </si>
  <si>
    <t>NAVIOS LAPIS 300W</t>
  </si>
  <si>
    <t>OOCL LE HAVRE 166W</t>
  </si>
  <si>
    <t>YM EXCELLENCE 134W</t>
  </si>
  <si>
    <t>TSE215S</t>
  </si>
  <si>
    <t>CGX316W</t>
  </si>
  <si>
    <t>YM MUTUALITY 096W</t>
  </si>
  <si>
    <t>SE8215S</t>
  </si>
  <si>
    <t>CGX315W</t>
  </si>
  <si>
    <t>YM MOBILITY 070W</t>
  </si>
  <si>
    <t>SE8214S</t>
  </si>
  <si>
    <r>
      <rPr>
        <b/>
        <u/>
        <sz val="12"/>
        <color rgb="FFFF0000"/>
        <rFont val="Times New Roman"/>
        <family val="1"/>
      </rPr>
      <t>CUSTOMER SERVICES: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Ms. Anne - 32; Ms. Emmy - 27</t>
    </r>
  </si>
  <si>
    <r>
      <rPr>
        <b/>
        <u/>
        <sz val="13"/>
        <color rgb="FFFF0000"/>
        <rFont val="Times New Roman"/>
        <family val="1"/>
      </rPr>
      <t>SALES:</t>
    </r>
    <r>
      <rPr>
        <sz val="13"/>
        <rFont val="Times New Roman"/>
        <family val="1"/>
      </rPr>
      <t xml:space="preserve">  </t>
    </r>
    <r>
      <rPr>
        <b/>
        <sz val="13"/>
        <rFont val="Times New Roman"/>
        <family val="1"/>
      </rPr>
      <t>Mr. Dung (Jason) - 0904 132 843; Mr.Cuong (Sam) - 0904 666 220; 
Mr.Duoc (Alex) -  0948 823 896; Mr. Thang (Bruce) - 094 908 7377; Mr. Truong (Henry) - 0966.934.022</t>
    </r>
  </si>
  <si>
    <t>CGX314W</t>
  </si>
  <si>
    <t>YM MATURITY 087W</t>
  </si>
  <si>
    <t>CGX313W</t>
  </si>
  <si>
    <t>YM MASCULINITY 084W</t>
  </si>
  <si>
    <t>15:00 FRI</t>
  </si>
  <si>
    <t>15:00 TUE</t>
  </si>
  <si>
    <t>CUT-OFF TIME AT LOADING PORT</t>
  </si>
  <si>
    <t>CGX312W</t>
  </si>
  <si>
    <t>(vessel unknow) To be notified TBN</t>
  </si>
  <si>
    <t>CGX311W</t>
  </si>
  <si>
    <t>YM MANDATE 083W</t>
  </si>
  <si>
    <t>CGX310W</t>
  </si>
  <si>
    <t>YM MOVEMENT 067W</t>
  </si>
  <si>
    <t>+5-7 DAYS</t>
  </si>
  <si>
    <t>AEJEA</t>
  </si>
  <si>
    <t>SADMM</t>
  </si>
  <si>
    <t>DAMMAM, Saudi Arabia</t>
  </si>
  <si>
    <t>+5 DAYS</t>
  </si>
  <si>
    <t>IQUQR</t>
  </si>
  <si>
    <t xml:space="preserve">UMM QASR, ICT TERMINAL #11 </t>
  </si>
  <si>
    <t>CGX309W</t>
  </si>
  <si>
    <t>YM MUTUALITY 095W</t>
  </si>
  <si>
    <t xml:space="preserve">IQBGT </t>
  </si>
  <si>
    <t>UMM QASR, BASRA GATEWAY TERMINAL #20</t>
  </si>
  <si>
    <r>
      <rPr>
        <b/>
        <sz val="11"/>
        <color rgb="FF000000"/>
        <rFont val="Calibri"/>
        <family val="2"/>
      </rPr>
      <t>IQMAJ</t>
    </r>
    <r>
      <rPr>
        <b/>
        <sz val="11"/>
        <color rgb="FF000000"/>
        <rFont val="Calibri"/>
        <family val="2"/>
      </rPr>
      <t xml:space="preserve"> </t>
    </r>
  </si>
  <si>
    <r>
      <rPr>
        <b/>
        <sz val="11"/>
        <color rgb="FF000000"/>
        <rFont val="Calibri"/>
        <family val="2"/>
      </rPr>
      <t>Umm Qasr - located in south port, Berth#6.</t>
    </r>
    <r>
      <rPr>
        <b/>
        <sz val="11"/>
        <color rgb="FF000000"/>
        <rFont val="Calibri"/>
        <family val="2"/>
      </rPr>
      <t xml:space="preserve"> </t>
    </r>
  </si>
  <si>
    <t>CGX308W</t>
  </si>
  <si>
    <t>YM MOBILITY 069W</t>
  </si>
  <si>
    <t>AEKHL</t>
  </si>
  <si>
    <t>Abudabi</t>
  </si>
  <si>
    <t>BHBAH</t>
  </si>
  <si>
    <t>Bahrain</t>
  </si>
  <si>
    <t>CGX307W</t>
  </si>
  <si>
    <t>YM MATURITY 086W</t>
  </si>
  <si>
    <t>KWSAA</t>
  </si>
  <si>
    <t>Shuaiba</t>
  </si>
  <si>
    <t>KWSWK</t>
  </si>
  <si>
    <t>Kuwait - Shuwaikh</t>
  </si>
  <si>
    <t>CGX306W</t>
  </si>
  <si>
    <t>YM MASCULINITY 083W</t>
  </si>
  <si>
    <t>AEAJM</t>
  </si>
  <si>
    <t>Ajman</t>
  </si>
  <si>
    <t>---</t>
  </si>
  <si>
    <t>TSE304S</t>
  </si>
  <si>
    <t>AESHJ</t>
  </si>
  <si>
    <t>Sharjah</t>
  </si>
  <si>
    <t>CGX305W</t>
  </si>
  <si>
    <t>BLANK SAILING</t>
  </si>
  <si>
    <t>SE8304S</t>
  </si>
  <si>
    <t>PRIDE PACIFIC 014S</t>
  </si>
  <si>
    <r>
      <rPr>
        <b/>
        <sz val="11"/>
        <color rgb="FF000000"/>
        <rFont val="Calibri"/>
        <family val="2"/>
      </rPr>
      <t>SARUH</t>
    </r>
    <r>
      <rPr>
        <b/>
        <sz val="11"/>
        <color rgb="FF000000"/>
        <rFont val="Calibri"/>
        <family val="2"/>
      </rPr>
      <t xml:space="preserve"> </t>
    </r>
  </si>
  <si>
    <r>
      <rPr>
        <b/>
        <sz val="11"/>
        <color rgb="FF000000"/>
        <rFont val="Calibri"/>
        <family val="2"/>
      </rPr>
      <t>RIYADH</t>
    </r>
    <r>
      <rPr>
        <b/>
        <sz val="11"/>
        <color rgb="FF000000"/>
        <rFont val="Calibri"/>
        <family val="2"/>
      </rPr>
      <t xml:space="preserve"> </t>
    </r>
  </si>
  <si>
    <t>CGX304W</t>
  </si>
  <si>
    <t>TSE303S</t>
  </si>
  <si>
    <t>YM INITIATIVE 306S</t>
  </si>
  <si>
    <t>18days- 19days</t>
  </si>
  <si>
    <t>15days- 17 days</t>
  </si>
  <si>
    <t>14days- 16 days</t>
  </si>
  <si>
    <t>IQAAT</t>
  </si>
  <si>
    <t>QAHMD</t>
  </si>
  <si>
    <t>PKG</t>
  </si>
  <si>
    <r>
      <rPr>
        <b/>
        <sz val="10"/>
        <rFont val="Arial"/>
        <family val="2"/>
      </rPr>
      <t xml:space="preserve"> </t>
    </r>
    <r>
      <rPr>
        <b/>
        <sz val="10"/>
        <rFont val="Arial"/>
        <family val="2"/>
      </rPr>
      <t>CONNECT VSL</t>
    </r>
  </si>
  <si>
    <r>
      <rPr>
        <b/>
        <sz val="10"/>
        <rFont val="Arial"/>
        <family val="2"/>
      </rPr>
      <t xml:space="preserve">               </t>
    </r>
    <r>
      <rPr>
        <b/>
        <sz val="10"/>
        <rFont val="Arial"/>
        <family val="2"/>
      </rPr>
      <t>Feeder</t>
    </r>
    <r>
      <rPr>
        <b/>
        <sz val="10"/>
        <rFont val="Arial"/>
        <family val="2"/>
      </rPr>
      <t xml:space="preserve">  </t>
    </r>
  </si>
  <si>
    <r>
      <t xml:space="preserve">[AEJEA] : JEBEL ALI, United Arab Emirates; [QAHMD] HAMAD, QATAR , [IQAAT] : UMM QASR, BASRA GATEWAY TERMINAL </t>
    </r>
    <r>
      <rPr>
        <sz val="11"/>
        <color rgb="FFFF0000"/>
        <rFont val="Arial"/>
        <family val="2"/>
      </rPr>
      <t>#25/26</t>
    </r>
  </si>
  <si>
    <t>***CGX - CHINA-GULF EXPRESS SERVICE***</t>
  </si>
  <si>
    <t>CGX317W</t>
  </si>
  <si>
    <t>CGX318W</t>
  </si>
  <si>
    <t>CGX319W</t>
  </si>
  <si>
    <t>CGX320W</t>
  </si>
  <si>
    <t>CGX321W</t>
  </si>
  <si>
    <t>CGX322W</t>
  </si>
  <si>
    <t>CGX323W</t>
  </si>
  <si>
    <t>CGX324W</t>
  </si>
  <si>
    <t>YM MOVEMENT 068W</t>
  </si>
  <si>
    <t>YM MASCULINITY 085W</t>
  </si>
  <si>
    <t>YM MOBILITY 071W</t>
  </si>
  <si>
    <t>YM MUTUALITY 097W</t>
  </si>
  <si>
    <t>YM MOVEMENT 069W</t>
  </si>
  <si>
    <t>***AG3 - ASIA-GULF II SERVICE ( W-Bound )</t>
  </si>
  <si>
    <t>[SADMM] : DAMMAM, Saudi Arabia; [OMSOH] : SOHAR PORT, Oman;[AEJEA] : JEBEL ALI, United Arab Emirates; [QAHMD] HAMAD, QATAR; [AEAUH] : ABU DHABI, United Arab Emirates</t>
  </si>
  <si>
    <t>Back</t>
  </si>
  <si>
    <t>AEAUH</t>
  </si>
  <si>
    <t>OMSOH</t>
  </si>
  <si>
    <t>17-20 days</t>
  </si>
  <si>
    <t>20-23 days</t>
  </si>
  <si>
    <t>22-25 days</t>
  </si>
  <si>
    <t>26-29 days</t>
  </si>
  <si>
    <t>27-30 days</t>
  </si>
  <si>
    <t>HMM RAON 008W</t>
  </si>
  <si>
    <t>AG3303W</t>
  </si>
  <si>
    <t>AG3304W</t>
  </si>
  <si>
    <t>SOUTHAMPTON EXPRESS 034W</t>
  </si>
  <si>
    <t>AG3305W</t>
  </si>
  <si>
    <t>YM WELCOME 034W</t>
  </si>
  <si>
    <t>AG3307W</t>
  </si>
  <si>
    <t>YM WELLHEAD 036W</t>
  </si>
  <si>
    <t>AG3308W</t>
  </si>
  <si>
    <r>
      <rPr>
        <sz val="10"/>
        <rFont val="Arial"/>
        <family val="2"/>
      </rPr>
      <t>UMM QASR, ICT TERMINAL #11</t>
    </r>
    <r>
      <rPr>
        <sz val="10"/>
        <rFont val="Arial"/>
        <family val="2"/>
      </rPr>
      <t xml:space="preserve"> </t>
    </r>
  </si>
  <si>
    <t>YM WELLBEING 024W</t>
  </si>
  <si>
    <t>AG3309W</t>
  </si>
  <si>
    <t>HMM HANUL 008W</t>
  </si>
  <si>
    <t>AG3310W</t>
  </si>
  <si>
    <t>UMM SALAL 032W</t>
  </si>
  <si>
    <t>AG3311W</t>
  </si>
  <si>
    <t>TAYMA EXPRESS 026W</t>
  </si>
  <si>
    <t>AG3312W</t>
  </si>
  <si>
    <t>HMM RAON 009W</t>
  </si>
  <si>
    <t>AG3313W</t>
  </si>
  <si>
    <r>
      <rPr>
        <b/>
        <u/>
        <sz val="12"/>
        <color rgb="FFFF0000"/>
        <rFont val="Times New Roman"/>
        <family val="1"/>
      </rPr>
      <t>CUSTOMER SERVICES: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Ms. Anne</t>
    </r>
    <r>
      <rPr>
        <sz val="12"/>
        <rFont val="Times New Roman"/>
        <family val="1"/>
      </rPr>
      <t xml:space="preserve"> - 32; </t>
    </r>
    <r>
      <rPr>
        <b/>
        <sz val="12"/>
        <rFont val="Times New Roman"/>
        <family val="1"/>
      </rPr>
      <t>Ms. Emmy - 27</t>
    </r>
  </si>
  <si>
    <t>SOUTHAMPTON EXPRESS 035W</t>
  </si>
  <si>
    <t>AG3314W</t>
  </si>
  <si>
    <t>**HPH- AR1 -RED SEA - ***</t>
  </si>
  <si>
    <t>[SAJED] : JEDDAH, Saudi Arabia</t>
  </si>
  <si>
    <t>YY</t>
  </si>
  <si>
    <t>[JOAQJ] : AL'AQABAH, Jordan</t>
  </si>
  <si>
    <t>[EGSOK] : SOKHNA, Egypt</t>
  </si>
  <si>
    <t>YF</t>
  </si>
  <si>
    <t xml:space="preserve">[MYLPK] : NORTH PORTKLANG, Malaysia </t>
  </si>
  <si>
    <t>Feeder</t>
  </si>
  <si>
    <t>SAJED</t>
  </si>
  <si>
    <t>JOAQJ</t>
  </si>
  <si>
    <t>EGSOK</t>
  </si>
  <si>
    <t>16 -23 DAYS</t>
  </si>
  <si>
    <t>19 - 26 DAYS</t>
  </si>
  <si>
    <t>21 - 30 DAYS</t>
  </si>
  <si>
    <t>TERM</t>
  </si>
  <si>
    <t>AR1304W</t>
  </si>
  <si>
    <t>PORT SUDAN</t>
  </si>
  <si>
    <t>SDPZU // YY</t>
  </si>
  <si>
    <t>JEDDAH</t>
  </si>
  <si>
    <t>+13 DAYS</t>
  </si>
  <si>
    <t>AR12305W</t>
  </si>
  <si>
    <t>DJIBOUTI</t>
  </si>
  <si>
    <t>DJJIB //YY</t>
  </si>
  <si>
    <t>UPDATE LATER</t>
  </si>
  <si>
    <t>WAN HAI 611 063W</t>
  </si>
  <si>
    <t>AR1306W</t>
  </si>
  <si>
    <t>YM MODESTY 061W</t>
  </si>
  <si>
    <t>AR1307W</t>
  </si>
  <si>
    <t>YM PLUM 177W</t>
  </si>
  <si>
    <t>AR1308W</t>
  </si>
  <si>
    <t>Barge svc : Customer pay for ICDs directly</t>
  </si>
  <si>
    <t>YM COSMOS 169W</t>
  </si>
  <si>
    <t>AR1309W</t>
  </si>
  <si>
    <t>YM MODERATION 067W</t>
  </si>
  <si>
    <t>AR1310W</t>
  </si>
  <si>
    <t>YM ORCHID 178W</t>
  </si>
  <si>
    <t>AR1311W</t>
  </si>
  <si>
    <t>YM MILESTONE 083W</t>
  </si>
  <si>
    <t>AR1312W</t>
  </si>
  <si>
    <t>AR12313W</t>
  </si>
  <si>
    <t>WAN HAI 613 058W</t>
  </si>
  <si>
    <t>AR1314W</t>
  </si>
  <si>
    <t>YM MODESTY 062W</t>
  </si>
  <si>
    <t>AR1315W</t>
  </si>
  <si>
    <t>YM PLUM 178W</t>
  </si>
  <si>
    <t>AR1316W</t>
  </si>
  <si>
    <t xml:space="preserve"> THIS SCHEDULE SUBJECT TO CHANGE WITH OR WITHOUT PRIOR NOTICE. </t>
  </si>
  <si>
    <t>AG3315W</t>
  </si>
  <si>
    <t>AG3316W</t>
  </si>
  <si>
    <t>AG3317W</t>
  </si>
  <si>
    <t>AG3318W</t>
  </si>
  <si>
    <t>AG3319W</t>
  </si>
  <si>
    <t>AG3320W</t>
  </si>
  <si>
    <t>AG3321W</t>
  </si>
  <si>
    <t>AL JMELIYAH 024W</t>
  </si>
  <si>
    <t>YM WELLHEAD 037W</t>
  </si>
  <si>
    <t>YM WELLBEING 025W</t>
  </si>
  <si>
    <t>HMM HANUL 009W</t>
  </si>
  <si>
    <t>UMM SALAL 033W</t>
  </si>
  <si>
    <t>TAYMA EXPRESS 027W</t>
  </si>
  <si>
    <t>HMM RAON 010W</t>
  </si>
  <si>
    <t>AR1317W</t>
  </si>
  <si>
    <t>AR1318W</t>
  </si>
  <si>
    <t>AR1319W</t>
  </si>
  <si>
    <t>AR1320W</t>
  </si>
  <si>
    <t>AR1321W</t>
  </si>
  <si>
    <t>AR1322W</t>
  </si>
  <si>
    <t>AR1323W</t>
  </si>
  <si>
    <t>AR1324W</t>
  </si>
  <si>
    <t>YM COSMOS 170W</t>
  </si>
  <si>
    <t>YM MODERATION 068W</t>
  </si>
  <si>
    <t>YM ORCHID 179W</t>
  </si>
  <si>
    <t>YM MILESTONE 084W</t>
  </si>
  <si>
    <t>WAN HAI 613 059W</t>
  </si>
  <si>
    <t>YM MODESTY 063W</t>
  </si>
  <si>
    <t>YM PLUM 179W</t>
  </si>
  <si>
    <t xml:space="preserve"> AUSTRALIA ( CAT )</t>
  </si>
  <si>
    <t>FEEDER VESSEL</t>
  </si>
  <si>
    <t>KHH</t>
  </si>
  <si>
    <t>CONNECTING VSL</t>
  </si>
  <si>
    <t>AUSYD</t>
  </si>
  <si>
    <t>AUMEL</t>
  </si>
  <si>
    <t>AUBNE</t>
  </si>
  <si>
    <t>Name  voyage no.</t>
  </si>
  <si>
    <t>COM VOY &amp; YM VOY</t>
  </si>
  <si>
    <t>YM INTERACTION</t>
  </si>
  <si>
    <t>TIAN SHUN HE 2301S</t>
  </si>
  <si>
    <t>YM INAUGURATION</t>
  </si>
  <si>
    <t xml:space="preserve">YM WEALTH 170S	</t>
  </si>
  <si>
    <t xml:space="preserve">	YM INITIATIVE</t>
  </si>
  <si>
    <t>YM SUCCESS 168S</t>
  </si>
  <si>
    <t xml:space="preserve">	YM HORIZON</t>
  </si>
  <si>
    <t>-</t>
  </si>
  <si>
    <t xml:space="preserve">	ITAL UNIVERSO 159S</t>
  </si>
  <si>
    <t xml:space="preserve">	WIDE INDIA 2259S</t>
  </si>
  <si>
    <t>TS DUBAI 2301S</t>
  </si>
  <si>
    <t>TIAN SHUN HE 2302S</t>
  </si>
  <si>
    <t>YM WEALTH 171S</t>
  </si>
  <si>
    <t>YM SUCCESS 169S</t>
  </si>
  <si>
    <t xml:space="preserve">	ITAL UNIVERSO 160S</t>
  </si>
  <si>
    <t>TS DUBAI 2302S</t>
  </si>
  <si>
    <t xml:space="preserve">	TIAN SHUN HE 2304S</t>
  </si>
  <si>
    <t xml:space="preserve">YM WEALTH </t>
  </si>
  <si>
    <t>SGSIN: SINGAPORE, TWKHH: KAOHSIUNG, AUMEL: MELBOURNE, AUSYD: SYDNEY, AUBNE: BRISBANE, AUJFM: FREMANTLE</t>
  </si>
  <si>
    <t xml:space="preserve">THIS SCHEDULE SUBJECT TO CHANGE WITH OR WITHOUT PRIOR NOTICE. </t>
  </si>
  <si>
    <t xml:space="preserve">WE ALSO PROVIDE SERVICES TO: </t>
  </si>
  <si>
    <r>
      <t xml:space="preserve">MEDITERRANEAN( </t>
    </r>
    <r>
      <rPr>
        <sz val="9"/>
        <rFont val="Arial"/>
        <family val="2"/>
      </rPr>
      <t>Port Said, Livorno, Napoli, Istanbul, Alexandira…)</t>
    </r>
    <r>
      <rPr>
        <b/>
        <sz val="9"/>
        <rFont val="Arial"/>
        <family val="2"/>
      </rPr>
      <t xml:space="preserve">, RED SEA( </t>
    </r>
    <r>
      <rPr>
        <sz val="9"/>
        <rFont val="Arial"/>
        <family val="2"/>
      </rPr>
      <t>Jeddah, Sokhna,Aqaba, Port Sudan)</t>
    </r>
    <r>
      <rPr>
        <b/>
        <sz val="9"/>
        <rFont val="Arial"/>
        <family val="2"/>
      </rPr>
      <t>, EUROPE</t>
    </r>
    <r>
      <rPr>
        <sz val="9"/>
        <rFont val="Arial"/>
        <family val="2"/>
      </rPr>
      <t>( St Peterburg,Hamburg, Rotterdam, Antwerp...)</t>
    </r>
  </si>
  <si>
    <r>
      <t>USA</t>
    </r>
    <r>
      <rPr>
        <sz val="9"/>
        <rFont val="Arial"/>
        <family val="2"/>
      </rPr>
      <t>( Los Angeles, New York…</t>
    </r>
    <r>
      <rPr>
        <b/>
        <sz val="9"/>
        <rFont val="Arial"/>
        <family val="2"/>
      </rPr>
      <t>), AUSTRALIA</t>
    </r>
    <r>
      <rPr>
        <sz val="9"/>
        <rFont val="Arial"/>
        <family val="2"/>
      </rPr>
      <t>( Sydney, Melbourne, Brisbane)</t>
    </r>
    <r>
      <rPr>
        <b/>
        <sz val="9"/>
        <rFont val="Arial"/>
        <family val="2"/>
      </rPr>
      <t>, MIDDLE EAST</t>
    </r>
    <r>
      <rPr>
        <sz val="9"/>
        <rFont val="Arial"/>
        <family val="2"/>
      </rPr>
      <t>( Karachi, Mundra, New Delhi…)</t>
    </r>
    <r>
      <rPr>
        <b/>
        <sz val="9"/>
        <rFont val="Arial"/>
        <family val="2"/>
      </rPr>
      <t xml:space="preserve">, ASIA </t>
    </r>
    <r>
      <rPr>
        <sz val="9"/>
        <rFont val="Arial"/>
        <family val="2"/>
      </rPr>
      <t>( Taiwan, Philippine,Thailand, China…)</t>
    </r>
  </si>
  <si>
    <t>Plesae visit our website for online schedule</t>
  </si>
  <si>
    <t>Service SE8 - ETD MON</t>
  </si>
  <si>
    <t>SI Cut-off time</t>
  </si>
  <si>
    <t xml:space="preserve">14h00 FRI of previous week
</t>
  </si>
  <si>
    <t>VGM Cut-off time</t>
  </si>
  <si>
    <t>CY Cut-off time</t>
  </si>
  <si>
    <t xml:space="preserve">16h00 FRI of previous week
</t>
  </si>
  <si>
    <t xml:space="preserve">13h00 FRI
</t>
  </si>
  <si>
    <t xml:space="preserve">10h00 WED
</t>
  </si>
  <si>
    <t xml:space="preserve">15h00 FRI
</t>
  </si>
  <si>
    <t xml:space="preserve">12h00 WED
</t>
  </si>
  <si>
    <t>Any inquiry, please contact:</t>
  </si>
  <si>
    <t>Service TSE-N - ETD SUN</t>
  </si>
  <si>
    <t>ymhan@vn.yangming.com</t>
  </si>
  <si>
    <t>Service TSE-S - ETD THU</t>
  </si>
  <si>
    <r>
      <rPr>
        <u/>
        <sz val="13"/>
        <color rgb="FFFF0000"/>
        <rFont val="Times New Roman"/>
        <family val="1"/>
      </rPr>
      <t>SALES:</t>
    </r>
    <r>
      <rPr>
        <sz val="13"/>
        <rFont val="Times New Roman"/>
        <family val="1"/>
      </rPr>
      <t xml:space="preserve">  Mr. Dung (Jason) - 0904 132 843; Mr.Cuong (Sam) - 0904 666 220; 
Mr.Duoc (Alex) -  0948 823 896; Mr. Thang (Bruce) - 094 908 7377; Mr. Truong (Henry) - 0966.934.022</t>
    </r>
  </si>
  <si>
    <t>Ha Noi office</t>
  </si>
  <si>
    <t>***This schedule is subject to change with or without pre-notice.</t>
  </si>
  <si>
    <t xml:space="preserve">FEEDER VESSEL &amp; VOY </t>
  </si>
  <si>
    <t>MOTHER VESSEL</t>
  </si>
  <si>
    <t>BRRIO</t>
  </si>
  <si>
    <t>BRSSZ</t>
  </si>
  <si>
    <t>BRPNG</t>
  </si>
  <si>
    <t>BRNVT</t>
  </si>
  <si>
    <t>UYMVD</t>
  </si>
  <si>
    <t>ARBUE</t>
  </si>
  <si>
    <t>BRRIG</t>
  </si>
  <si>
    <t xml:space="preserve"> YM HEIGHTS 338S</t>
  </si>
  <si>
    <t xml:space="preserve">	COSCO SHIPPING RHINE 029W</t>
  </si>
  <si>
    <t xml:space="preserve"> YM INITIATIVE 307S</t>
  </si>
  <si>
    <t xml:space="preserve"> PRIDE PACIFIC 016S</t>
  </si>
  <si>
    <t xml:space="preserve"> CMA CGM JACQUES JUNIOR 0AAL7W1MA</t>
  </si>
  <si>
    <t xml:space="preserve"> YM HORIZON 374S</t>
  </si>
  <si>
    <t xml:space="preserve"> YM HEIGHTS 339S</t>
  </si>
  <si>
    <t xml:space="preserve"> COSCO SHIPPING DANUBE 035W</t>
  </si>
  <si>
    <t xml:space="preserve"> 	YM INTERACTION 241S</t>
  </si>
  <si>
    <t xml:space="preserve"> PRIDE PACIFIC 017S</t>
  </si>
  <si>
    <t xml:space="preserve">EVER LENIENT 1530-055W	</t>
  </si>
  <si>
    <t xml:space="preserve"> YM INAUGURATION 277S</t>
  </si>
  <si>
    <t xml:space="preserve"> YM HEIGHTS 340S</t>
  </si>
  <si>
    <t xml:space="preserve"> EVER LIFTING 1531-048W</t>
  </si>
  <si>
    <t xml:space="preserve"> YM INITIATIVE 308S</t>
  </si>
  <si>
    <t xml:space="preserve"> PRIDE PACIFIC 018S</t>
  </si>
  <si>
    <t xml:space="preserve"> CMA CGM NIAGARA 0AALFW1MA</t>
  </si>
  <si>
    <t xml:space="preserve"> 	YM HORIZON 375S</t>
  </si>
  <si>
    <t xml:space="preserve"> 	YM HEIGHTS 341S</t>
  </si>
  <si>
    <t xml:space="preserve"> EVER LOADING 1532-055W</t>
  </si>
  <si>
    <t xml:space="preserve"> YM INTERACTION 242S</t>
  </si>
  <si>
    <t xml:space="preserve"> PRIDE PACIFIC 019S</t>
  </si>
  <si>
    <t xml:space="preserve"> COSCO SHIPPING THAMES 026W</t>
  </si>
  <si>
    <t xml:space="preserve"> YM INAUGURATION 278S</t>
  </si>
  <si>
    <t xml:space="preserve"> YM HEIGHTS 342S</t>
  </si>
  <si>
    <t xml:space="preserve"> EVER LIVELY 1534-056W	</t>
  </si>
  <si>
    <t xml:space="preserve"> 	YM INITIATIVE 309S</t>
  </si>
  <si>
    <t xml:space="preserve"> 	PRIDE PACIFIC 020S</t>
  </si>
  <si>
    <t xml:space="preserve"> COSCO SHIPPING SEINE 030W</t>
  </si>
  <si>
    <t xml:space="preserve"> YM HORIZON 376S</t>
  </si>
  <si>
    <t xml:space="preserve"> YM HEIGHTS 343S</t>
  </si>
  <si>
    <t xml:space="preserve"> 	YM TRUST 007W</t>
  </si>
  <si>
    <t xml:space="preserve"> YM INTERACTION 243S</t>
  </si>
  <si>
    <t xml:space="preserve"> 	PRIDE PACIFIC 021S</t>
  </si>
  <si>
    <t xml:space="preserve"> (vessel unknow) To be notified</t>
  </si>
  <si>
    <t xml:space="preserve"> YM INAUGURATION 279S</t>
  </si>
  <si>
    <t xml:space="preserve"> YM HEIGHTS 344S</t>
  </si>
  <si>
    <t xml:space="preserve"> CMA CGM RODOLPHE 0AALRW1MA</t>
  </si>
  <si>
    <t xml:space="preserve"> YM INITIATIVE 310S</t>
  </si>
  <si>
    <t>UPDATE:</t>
  </si>
  <si>
    <t>TWKHH</t>
  </si>
  <si>
    <t>MOTHER VESSEL &amp; VOY</t>
  </si>
  <si>
    <t>MXZLO</t>
  </si>
  <si>
    <t>COBUN</t>
  </si>
  <si>
    <t>PECLL</t>
  </si>
  <si>
    <t>CLSAI</t>
  </si>
  <si>
    <t xml:space="preserve"> YM INTERACTION 240N</t>
  </si>
  <si>
    <t xml:space="preserve"> EVER LADEN 0617-058E	</t>
  </si>
  <si>
    <t xml:space="preserve"> YM INAUGURATION 276N</t>
  </si>
  <si>
    <t xml:space="preserve"> EVER LUCID 0618-063E</t>
  </si>
  <si>
    <t xml:space="preserve"> YM INITIATIVE 307N</t>
  </si>
  <si>
    <t xml:space="preserve"> XIN QING DAO 220E</t>
  </si>
  <si>
    <t xml:space="preserve">  YM HORIZON 374N</t>
  </si>
  <si>
    <t xml:space="preserve"> 	EVER LAMBENT 0620-060E</t>
  </si>
  <si>
    <t xml:space="preserve"> YM INTERACTION 241N</t>
  </si>
  <si>
    <t xml:space="preserve"> EVER LOYAL 0621-058E</t>
  </si>
  <si>
    <t xml:space="preserve"> YM INAUGURATION 277N</t>
  </si>
  <si>
    <t xml:space="preserve"> YM UTILITY 081E</t>
  </si>
  <si>
    <t xml:space="preserve"> 	YM INITIATIVE 308N</t>
  </si>
  <si>
    <t xml:space="preserve"> EVER LUNAR 0623-063E	</t>
  </si>
  <si>
    <t xml:space="preserve">  YM HORIZON 375N</t>
  </si>
  <si>
    <t xml:space="preserve"> YM INTERACTION YM INTERACTION</t>
  </si>
  <si>
    <t xml:space="preserve"> 	EVER LYRIC 0625-057E</t>
  </si>
  <si>
    <t xml:space="preserve"> YM INAUGURATION 278N</t>
  </si>
  <si>
    <t xml:space="preserve"> EVER LAWFUL 0626-053E</t>
  </si>
  <si>
    <t xml:space="preserve"> YM INITIATIVE 309N</t>
  </si>
  <si>
    <t xml:space="preserve"> EVER LEGACY 	0627-060E</t>
  </si>
  <si>
    <t xml:space="preserve">  YM HORIZON 376N</t>
  </si>
  <si>
    <t xml:space="preserve"> 	EVER LADEN 0628-059E</t>
  </si>
  <si>
    <t xml:space="preserve">MXZLO: MANZANILLO, MEXICO; COBUN: BUENAVENTURA, COLOMBIA, PECLL; CALLAO, PERU; CLLQN: LIRQUEN, CHILE; CLSAI: SAN ANTONIO, CHILE </t>
  </si>
  <si>
    <t>MXLZC</t>
  </si>
  <si>
    <t>GTPRQ</t>
  </si>
  <si>
    <t>ECGYE</t>
  </si>
  <si>
    <t xml:space="preserve"> OOCL ROTTERDAM 117E</t>
  </si>
  <si>
    <t xml:space="preserve"> WAN HAI A01 E001</t>
  </si>
  <si>
    <t xml:space="preserve"> KOTA CEMPAKA 058E</t>
  </si>
  <si>
    <t xml:space="preserve"> WAN HAI 722 	E010</t>
  </si>
  <si>
    <t xml:space="preserve"> 	WAN HAI 621 E010</t>
  </si>
  <si>
    <t xml:space="preserve"> 	KOTA CARUM 072E</t>
  </si>
  <si>
    <t xml:space="preserve"> WAN HAI 622 E011</t>
  </si>
  <si>
    <t xml:space="preserve"> WAN HAI 723 E008</t>
  </si>
  <si>
    <t xml:space="preserve"> 	CAP ANDREAS E015</t>
  </si>
  <si>
    <t xml:space="preserve"> EVER ENVOY 0523-181E	</t>
  </si>
  <si>
    <t xml:space="preserve"> KOTA MANZANILLO 007E</t>
  </si>
  <si>
    <t>GTPRQ: PUERTO QUETZAL, GUATEMALA , MXLZC: LAZARO CARDENAS, MEXICO</t>
  </si>
  <si>
    <r>
      <rPr>
        <u/>
        <sz val="9"/>
        <color rgb="FFFF0000"/>
        <rFont val="Times New Roman"/>
        <family val="1"/>
      </rPr>
      <t>SALES:</t>
    </r>
    <r>
      <rPr>
        <sz val="9"/>
        <rFont val="Times New Roman"/>
        <family val="1"/>
      </rPr>
      <t xml:space="preserve">  Mr. Dung (Jason) - 0904 132 843; Mr.Cuong (Sam) - 0904 666 220; 
Mr.Duoc (Alex) -  0948 823 896; Mr. Thang (Bruce) - 094 908 7377; Mr. Truong (Henry) - 0966.934.022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</si>
</sst>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d\-mmm;@"/>
    <numFmt numFmtId="165" formatCode="dd/mm"/>
    <numFmt numFmtId="166" formatCode="[$-409]d\-mmm\-yy;@"/>
  </numFmts>
  <fonts count="8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  <font>
      <sz val="10"/>
      <name val="Arial"/>
      <family val="2"/>
    </font>
    <font>
      <sz val="13"/>
      <name val="Times New Roman"/>
      <family val="1"/>
    </font>
    <font>
      <sz val="13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sz val="12"/>
      <name val="Tahoma"/>
      <family val="2"/>
    </font>
    <font>
      <sz val="12"/>
      <name val="Arial"/>
      <family val="2"/>
    </font>
    <font>
      <b/>
      <sz val="12"/>
      <name val="Calibri"/>
      <family val="2"/>
      <scheme val="minor"/>
    </font>
    <font>
      <b/>
      <sz val="12"/>
      <color rgb="FFFF0000"/>
      <name val="Tahoma"/>
      <family val="2"/>
    </font>
    <font>
      <sz val="11"/>
      <color rgb="FF000000"/>
      <name val="Calibri"/>
      <family val="2"/>
      <scheme val="minor"/>
    </font>
    <font>
      <b/>
      <sz val="14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3"/>
      <name val="Calibri"/>
      <family val="2"/>
      <scheme val="minor"/>
    </font>
    <font>
      <b/>
      <i/>
      <u/>
      <sz val="10"/>
      <color rgb="FFFF0000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u/>
      <sz val="13"/>
      <color rgb="FFFF0000"/>
      <name val="Times New Roman"/>
      <family val="1"/>
    </font>
    <font>
      <sz val="13"/>
      <color theme="1"/>
      <name val="Arial"/>
      <family val="2"/>
    </font>
    <font>
      <sz val="13"/>
      <color rgb="FF000000"/>
      <name val="Verdana"/>
      <family val="2"/>
    </font>
    <font>
      <b/>
      <sz val="9"/>
      <color rgb="FF7030A0"/>
      <name val="Tahoma"/>
      <family val="2"/>
    </font>
    <font>
      <b/>
      <u/>
      <sz val="12"/>
      <color rgb="FFFF0000"/>
      <name val="Times New Roman"/>
      <family val="1"/>
    </font>
    <font>
      <b/>
      <sz val="13"/>
      <name val="Times New Roman"/>
      <family val="1"/>
    </font>
    <font>
      <b/>
      <sz val="10"/>
      <color rgb="FFFF0000"/>
      <name val="Arial"/>
      <family val="2"/>
    </font>
    <font>
      <b/>
      <sz val="11"/>
      <color rgb="FF000000"/>
      <name val="Calibri"/>
      <family val="2"/>
    </font>
    <font>
      <sz val="13"/>
      <name val="Arial"/>
      <family val="2"/>
    </font>
    <font>
      <sz val="13"/>
      <name val="Verdana"/>
      <family val="2"/>
    </font>
    <font>
      <b/>
      <sz val="13"/>
      <color rgb="FFFF0000"/>
      <name val="Verdana"/>
      <family val="2"/>
    </font>
    <font>
      <b/>
      <sz val="13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9"/>
      <name val="Times New Roman"/>
      <family val="1"/>
    </font>
    <font>
      <b/>
      <sz val="9"/>
      <color rgb="FF000000"/>
      <name val="Tahoma"/>
      <family val="2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8"/>
      <color indexed="8"/>
      <name val="Tahoma"/>
      <family val="2"/>
    </font>
    <font>
      <b/>
      <sz val="10"/>
      <name val="Tahoma"/>
      <family val="2"/>
    </font>
    <font>
      <sz val="13"/>
      <color rgb="FFFF0000"/>
      <name val="Times New Roman"/>
      <family val="1"/>
    </font>
    <font>
      <sz val="22"/>
      <name val="Arial"/>
      <family val="2"/>
    </font>
    <font>
      <b/>
      <sz val="13"/>
      <name val="Palatino Linotype"/>
      <family val="1"/>
    </font>
    <font>
      <b/>
      <sz val="11"/>
      <name val="Times New Roman"/>
      <family val="1"/>
    </font>
    <font>
      <b/>
      <sz val="12"/>
      <color rgb="FFFF0000"/>
      <name val="Arial"/>
      <family val="2"/>
    </font>
    <font>
      <b/>
      <i/>
      <u/>
      <sz val="11"/>
      <color rgb="FFFF0000"/>
      <name val="Arial"/>
      <family val="2"/>
    </font>
    <font>
      <sz val="10"/>
      <color indexed="10"/>
      <name val="Tahoma"/>
      <family val="2"/>
    </font>
    <font>
      <sz val="10"/>
      <name val="Tahoma"/>
      <family val="2"/>
    </font>
    <font>
      <b/>
      <i/>
      <u/>
      <sz val="11"/>
      <name val="Arial"/>
      <family val="2"/>
    </font>
    <font>
      <b/>
      <i/>
      <sz val="8"/>
      <name val="Times New Roman"/>
      <family val="1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sz val="25"/>
      <name val="Arial"/>
      <family val="2"/>
    </font>
    <font>
      <b/>
      <sz val="8"/>
      <name val="Arial"/>
      <family val="2"/>
    </font>
    <font>
      <b/>
      <sz val="15"/>
      <name val=".VnArialH"/>
      <family val="2"/>
    </font>
    <font>
      <b/>
      <sz val="8"/>
      <name val=".VnArialH"/>
      <family val="2"/>
    </font>
    <font>
      <sz val="11"/>
      <color indexed="8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10"/>
      <color theme="10"/>
      <name val=".VnTime"/>
      <family val="2"/>
    </font>
    <font>
      <u/>
      <sz val="9"/>
      <color theme="10"/>
      <name val="Arial"/>
      <family val="2"/>
    </font>
    <font>
      <u/>
      <sz val="13"/>
      <color rgb="FFFF0000"/>
      <name val="Times New Roman"/>
      <family val="1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14"/>
      <name val="Tahoma"/>
      <family val="2"/>
    </font>
    <font>
      <b/>
      <sz val="10"/>
      <color indexed="12"/>
      <name val="Tahoma"/>
      <family val="2"/>
    </font>
    <font>
      <i/>
      <sz val="10"/>
      <name val="Tahoma"/>
      <family val="2"/>
    </font>
    <font>
      <sz val="11"/>
      <name val="Tahoma"/>
      <family val="2"/>
    </font>
    <font>
      <sz val="9"/>
      <color indexed="63"/>
      <name val="Calibri"/>
      <family val="2"/>
      <scheme val="minor"/>
    </font>
    <font>
      <b/>
      <sz val="9"/>
      <color rgb="FFFF0000"/>
      <name val="Arial"/>
      <family val="2"/>
    </font>
    <font>
      <sz val="9"/>
      <name val="Times New Roman"/>
      <family val="1"/>
    </font>
    <font>
      <u/>
      <sz val="9"/>
      <color rgb="FFFF0000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rgb="FF00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00CCFF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3" fillId="0" borderId="0" applyNumberFormat="0" applyFill="0" applyBorder="0" applyAlignment="0" applyProtection="0"/>
    <xf numFmtId="164" fontId="1" fillId="0" borderId="0"/>
    <xf numFmtId="164" fontId="5" fillId="0" borderId="0"/>
    <xf numFmtId="164" fontId="5" fillId="0" borderId="0"/>
    <xf numFmtId="164" fontId="5" fillId="0" borderId="0"/>
    <xf numFmtId="164" fontId="1" fillId="0" borderId="0"/>
    <xf numFmtId="164" fontId="1" fillId="0" borderId="0"/>
    <xf numFmtId="0" fontId="69" fillId="0" borderId="0" applyNumberFormat="0" applyFill="0" applyBorder="0" applyAlignment="0" applyProtection="0"/>
    <xf numFmtId="0" fontId="5" fillId="0" borderId="0"/>
  </cellStyleXfs>
  <cellXfs count="380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6" fillId="0" borderId="2" xfId="0" applyFont="1" applyBorder="1" applyAlignment="1">
      <alignment wrapText="1"/>
    </xf>
    <xf numFmtId="0" fontId="7" fillId="0" borderId="2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12" fillId="0" borderId="0" xfId="0" applyFont="1"/>
    <xf numFmtId="0" fontId="6" fillId="0" borderId="0" xfId="0" applyFont="1"/>
    <xf numFmtId="0" fontId="14" fillId="3" borderId="0" xfId="0" applyFont="1" applyFill="1" applyAlignment="1">
      <alignment horizontal="left" vertical="center"/>
    </xf>
    <xf numFmtId="0" fontId="15" fillId="0" borderId="0" xfId="0" applyFont="1"/>
    <xf numFmtId="0" fontId="7" fillId="0" borderId="2" xfId="0" applyFont="1" applyBorder="1" applyAlignment="1">
      <alignment horizontal="left" wrapText="1"/>
    </xf>
    <xf numFmtId="0" fontId="0" fillId="0" borderId="0" xfId="0" applyAlignment="1">
      <alignment horizontal="left" vertical="center"/>
    </xf>
    <xf numFmtId="0" fontId="17" fillId="4" borderId="0" xfId="0" applyFont="1" applyFill="1" applyAlignment="1">
      <alignment horizontal="left" vertical="center"/>
    </xf>
    <xf numFmtId="0" fontId="14" fillId="5" borderId="0" xfId="0" applyFont="1" applyFill="1" applyAlignment="1">
      <alignment horizontal="left" vertical="center"/>
    </xf>
    <xf numFmtId="0" fontId="18" fillId="0" borderId="0" xfId="0" applyFont="1"/>
    <xf numFmtId="0" fontId="18" fillId="3" borderId="0" xfId="0" applyFont="1" applyFill="1"/>
    <xf numFmtId="0" fontId="0" fillId="3" borderId="0" xfId="0" applyFill="1"/>
    <xf numFmtId="0" fontId="19" fillId="0" borderId="0" xfId="0" applyFont="1"/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164" fontId="2" fillId="6" borderId="1" xfId="4" applyFont="1" applyFill="1" applyBorder="1" applyAlignment="1">
      <alignment horizontal="center"/>
    </xf>
    <xf numFmtId="164" fontId="2" fillId="6" borderId="4" xfId="4" applyFont="1" applyFill="1" applyBorder="1" applyAlignment="1">
      <alignment horizontal="center"/>
    </xf>
    <xf numFmtId="164" fontId="5" fillId="0" borderId="2" xfId="4" applyBorder="1"/>
    <xf numFmtId="164" fontId="16" fillId="0" borderId="2" xfId="4" applyFont="1" applyBorder="1"/>
    <xf numFmtId="164" fontId="5" fillId="0" borderId="2" xfId="4" quotePrefix="1" applyBorder="1" applyAlignment="1">
      <alignment horizontal="right"/>
    </xf>
    <xf numFmtId="0" fontId="23" fillId="0" borderId="2" xfId="0" applyFont="1" applyBorder="1"/>
    <xf numFmtId="164" fontId="0" fillId="0" borderId="2" xfId="4" applyFont="1" applyBorder="1"/>
    <xf numFmtId="164" fontId="0" fillId="0" borderId="2" xfId="4" quotePrefix="1" applyFont="1" applyBorder="1" applyAlignment="1">
      <alignment horizontal="right"/>
    </xf>
    <xf numFmtId="0" fontId="25" fillId="7" borderId="2" xfId="0" applyFont="1" applyFill="1" applyBorder="1"/>
    <xf numFmtId="0" fontId="21" fillId="0" borderId="2" xfId="0" applyFont="1" applyBorder="1"/>
    <xf numFmtId="0" fontId="25" fillId="0" borderId="2" xfId="0" applyFont="1" applyBorder="1"/>
    <xf numFmtId="0" fontId="5" fillId="0" borderId="2" xfId="0" applyFont="1" applyBorder="1"/>
    <xf numFmtId="0" fontId="10" fillId="0" borderId="0" xfId="0" applyFont="1" applyAlignment="1">
      <alignment horizontal="center" vertical="center"/>
    </xf>
    <xf numFmtId="0" fontId="11" fillId="0" borderId="6" xfId="0" applyFont="1" applyBorder="1" applyAlignment="1">
      <alignment horizontal="left" wrapText="1"/>
    </xf>
    <xf numFmtId="0" fontId="22" fillId="0" borderId="7" xfId="0" applyFont="1" applyBorder="1" applyAlignment="1">
      <alignment horizontal="center" wrapText="1"/>
    </xf>
    <xf numFmtId="16" fontId="22" fillId="0" borderId="7" xfId="0" applyNumberFormat="1" applyFont="1" applyBorder="1" applyAlignment="1">
      <alignment horizontal="center"/>
    </xf>
    <xf numFmtId="0" fontId="11" fillId="0" borderId="9" xfId="0" applyFont="1" applyBorder="1" applyAlignment="1">
      <alignment horizontal="left" wrapText="1"/>
    </xf>
    <xf numFmtId="0" fontId="22" fillId="0" borderId="10" xfId="0" applyFont="1" applyBorder="1" applyAlignment="1">
      <alignment horizontal="center" wrapText="1"/>
    </xf>
    <xf numFmtId="16" fontId="22" fillId="0" borderId="10" xfId="0" applyNumberFormat="1" applyFont="1" applyBorder="1" applyAlignment="1">
      <alignment horizontal="center"/>
    </xf>
    <xf numFmtId="164" fontId="21" fillId="6" borderId="7" xfId="3" applyFont="1" applyFill="1" applyBorder="1" applyAlignment="1">
      <alignment horizontal="center" vertical="center" wrapText="1"/>
    </xf>
    <xf numFmtId="164" fontId="21" fillId="6" borderId="8" xfId="3" applyFont="1" applyFill="1" applyBorder="1" applyAlignment="1">
      <alignment horizontal="center" vertical="center" wrapText="1"/>
    </xf>
    <xf numFmtId="164" fontId="21" fillId="6" borderId="10" xfId="3" applyFont="1" applyFill="1" applyBorder="1" applyAlignment="1">
      <alignment horizontal="center" vertical="center" wrapText="1"/>
    </xf>
    <xf numFmtId="164" fontId="21" fillId="6" borderId="11" xfId="3" applyFont="1" applyFill="1" applyBorder="1" applyAlignment="1">
      <alignment horizontal="center" vertical="center" wrapText="1"/>
    </xf>
    <xf numFmtId="0" fontId="6" fillId="0" borderId="6" xfId="0" applyFont="1" applyBorder="1" applyAlignment="1">
      <alignment wrapText="1"/>
    </xf>
    <xf numFmtId="0" fontId="7" fillId="0" borderId="9" xfId="0" applyFont="1" applyBorder="1" applyAlignment="1">
      <alignment horizontal="left" wrapText="1"/>
    </xf>
    <xf numFmtId="0" fontId="11" fillId="0" borderId="6" xfId="0" applyFont="1" applyBorder="1" applyAlignment="1">
      <alignment wrapText="1"/>
    </xf>
    <xf numFmtId="0" fontId="22" fillId="3" borderId="10" xfId="0" applyFont="1" applyFill="1" applyBorder="1" applyAlignment="1">
      <alignment horizontal="center"/>
    </xf>
    <xf numFmtId="164" fontId="27" fillId="2" borderId="13" xfId="4" applyFont="1" applyFill="1" applyBorder="1" applyAlignment="1">
      <alignment horizontal="center"/>
    </xf>
    <xf numFmtId="164" fontId="27" fillId="2" borderId="14" xfId="4" applyFont="1" applyFill="1" applyBorder="1" applyAlignment="1">
      <alignment horizontal="center"/>
    </xf>
    <xf numFmtId="164" fontId="27" fillId="2" borderId="16" xfId="4" applyFont="1" applyFill="1" applyBorder="1" applyAlignment="1">
      <alignment horizontal="center"/>
    </xf>
    <xf numFmtId="164" fontId="27" fillId="2" borderId="17" xfId="4" applyFont="1" applyFill="1" applyBorder="1" applyAlignment="1">
      <alignment horizontal="center"/>
    </xf>
    <xf numFmtId="0" fontId="22" fillId="0" borderId="10" xfId="0" applyFont="1" applyBorder="1" applyAlignment="1">
      <alignment horizontal="center"/>
    </xf>
    <xf numFmtId="16" fontId="24" fillId="0" borderId="10" xfId="0" applyNumberFormat="1" applyFont="1" applyBorder="1" applyAlignment="1">
      <alignment horizontal="center" wrapText="1"/>
    </xf>
    <xf numFmtId="0" fontId="0" fillId="0" borderId="2" xfId="0" quotePrefix="1" applyBorder="1"/>
    <xf numFmtId="0" fontId="22" fillId="0" borderId="1" xfId="0" applyFont="1" applyBorder="1" applyAlignment="1">
      <alignment horizontal="center" wrapText="1"/>
    </xf>
    <xf numFmtId="16" fontId="22" fillId="0" borderId="1" xfId="0" applyNumberFormat="1" applyFont="1" applyBorder="1" applyAlignment="1">
      <alignment horizontal="center"/>
    </xf>
    <xf numFmtId="0" fontId="7" fillId="0" borderId="19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16" fontId="22" fillId="0" borderId="21" xfId="0" applyNumberFormat="1" applyFont="1" applyBorder="1" applyAlignment="1">
      <alignment horizontal="center"/>
    </xf>
    <xf numFmtId="16" fontId="22" fillId="0" borderId="22" xfId="0" applyNumberFormat="1" applyFont="1" applyBorder="1" applyAlignment="1">
      <alignment horizontal="center"/>
    </xf>
    <xf numFmtId="0" fontId="0" fillId="0" borderId="4" xfId="0" applyBorder="1"/>
    <xf numFmtId="0" fontId="0" fillId="0" borderId="1" xfId="0" applyBorder="1"/>
    <xf numFmtId="0" fontId="7" fillId="0" borderId="25" xfId="0" applyFont="1" applyBorder="1" applyAlignment="1">
      <alignment horizontal="left" wrapText="1"/>
    </xf>
    <xf numFmtId="0" fontId="7" fillId="0" borderId="26" xfId="0" applyFont="1" applyBorder="1" applyAlignment="1">
      <alignment horizontal="left" wrapText="1"/>
    </xf>
    <xf numFmtId="16" fontId="22" fillId="0" borderId="23" xfId="0" applyNumberFormat="1" applyFont="1" applyBorder="1" applyAlignment="1">
      <alignment horizontal="center"/>
    </xf>
    <xf numFmtId="16" fontId="22" fillId="0" borderId="24" xfId="0" applyNumberFormat="1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22" fillId="0" borderId="5" xfId="0" applyFont="1" applyBorder="1" applyAlignment="1">
      <alignment horizontal="center" wrapText="1"/>
    </xf>
    <xf numFmtId="16" fontId="22" fillId="0" borderId="27" xfId="0" applyNumberFormat="1" applyFont="1" applyBorder="1" applyAlignment="1">
      <alignment horizontal="center"/>
    </xf>
    <xf numFmtId="0" fontId="6" fillId="0" borderId="4" xfId="0" applyFont="1" applyBorder="1" applyAlignment="1">
      <alignment wrapText="1"/>
    </xf>
    <xf numFmtId="16" fontId="22" fillId="0" borderId="28" xfId="0" applyNumberFormat="1" applyFont="1" applyBorder="1" applyAlignment="1">
      <alignment horizontal="center"/>
    </xf>
    <xf numFmtId="16" fontId="22" fillId="0" borderId="13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 wrapText="1"/>
    </xf>
    <xf numFmtId="16" fontId="22" fillId="0" borderId="30" xfId="0" applyNumberFormat="1" applyFont="1" applyBorder="1" applyAlignment="1">
      <alignment horizontal="center"/>
    </xf>
    <xf numFmtId="16" fontId="22" fillId="0" borderId="5" xfId="0" applyNumberFormat="1" applyFont="1" applyBorder="1" applyAlignment="1">
      <alignment horizontal="center"/>
    </xf>
    <xf numFmtId="0" fontId="6" fillId="0" borderId="7" xfId="0" applyFont="1" applyBorder="1" applyAlignment="1">
      <alignment wrapText="1"/>
    </xf>
    <xf numFmtId="16" fontId="22" fillId="0" borderId="29" xfId="0" applyNumberFormat="1" applyFont="1" applyBorder="1" applyAlignment="1">
      <alignment horizontal="center"/>
    </xf>
    <xf numFmtId="0" fontId="0" fillId="0" borderId="2" xfId="0" applyBorder="1"/>
    <xf numFmtId="16" fontId="22" fillId="0" borderId="31" xfId="0" applyNumberFormat="1" applyFont="1" applyBorder="1" applyAlignment="1">
      <alignment horizontal="center"/>
    </xf>
    <xf numFmtId="0" fontId="0" fillId="0" borderId="10" xfId="0" applyBorder="1"/>
    <xf numFmtId="0" fontId="7" fillId="0" borderId="4" xfId="0" applyFont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16" fontId="22" fillId="0" borderId="34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 wrapText="1"/>
    </xf>
    <xf numFmtId="0" fontId="8" fillId="0" borderId="0" xfId="0" applyFont="1"/>
    <xf numFmtId="0" fontId="28" fillId="0" borderId="0" xfId="0" applyFont="1"/>
    <xf numFmtId="0" fontId="21" fillId="0" borderId="0" xfId="0" applyFont="1" applyAlignment="1">
      <alignment horizontal="center" vertical="center"/>
    </xf>
    <xf numFmtId="16" fontId="29" fillId="0" borderId="35" xfId="0" applyNumberFormat="1" applyFont="1" applyBorder="1" applyAlignment="1">
      <alignment horizontal="center" vertical="center" wrapText="1"/>
    </xf>
    <xf numFmtId="16" fontId="29" fillId="0" borderId="35" xfId="0" applyNumberFormat="1" applyFont="1" applyBorder="1" applyAlignment="1">
      <alignment horizontal="center" vertical="center"/>
    </xf>
    <xf numFmtId="0" fontId="29" fillId="3" borderId="35" xfId="0" applyFont="1" applyFill="1" applyBorder="1" applyAlignment="1">
      <alignment horizontal="left" vertical="center"/>
    </xf>
    <xf numFmtId="16" fontId="29" fillId="0" borderId="36" xfId="0" applyNumberFormat="1" applyFont="1" applyBorder="1" applyAlignment="1">
      <alignment horizontal="center" vertical="center"/>
    </xf>
    <xf numFmtId="0" fontId="29" fillId="3" borderId="36" xfId="0" applyFont="1" applyFill="1" applyBorder="1" applyAlignment="1">
      <alignment horizontal="left" vertical="center"/>
    </xf>
    <xf numFmtId="0" fontId="31" fillId="0" borderId="0" xfId="0" applyFont="1" applyAlignment="1">
      <alignment vertical="center"/>
    </xf>
    <xf numFmtId="0" fontId="10" fillId="0" borderId="0" xfId="0" applyFont="1"/>
    <xf numFmtId="0" fontId="34" fillId="0" borderId="0" xfId="0" applyFont="1"/>
    <xf numFmtId="16" fontId="29" fillId="0" borderId="1" xfId="0" applyNumberFormat="1" applyFont="1" applyBorder="1" applyAlignment="1">
      <alignment horizontal="center" vertical="center"/>
    </xf>
    <xf numFmtId="0" fontId="29" fillId="3" borderId="1" xfId="0" applyFont="1" applyFill="1" applyBorder="1" applyAlignment="1">
      <alignment horizontal="left" vertical="center"/>
    </xf>
    <xf numFmtId="0" fontId="25" fillId="7" borderId="0" xfId="0" applyFont="1" applyFill="1"/>
    <xf numFmtId="0" fontId="5" fillId="0" borderId="0" xfId="0" applyFont="1"/>
    <xf numFmtId="0" fontId="21" fillId="0" borderId="0" xfId="0" applyFont="1"/>
    <xf numFmtId="0" fontId="29" fillId="3" borderId="5" xfId="0" applyFont="1" applyFill="1" applyBorder="1" applyAlignment="1">
      <alignment horizontal="left" vertical="center"/>
    </xf>
    <xf numFmtId="0" fontId="11" fillId="8" borderId="33" xfId="0" applyFont="1" applyFill="1" applyBorder="1"/>
    <xf numFmtId="0" fontId="0" fillId="8" borderId="33" xfId="0" applyFill="1" applyBorder="1"/>
    <xf numFmtId="0" fontId="0" fillId="8" borderId="4" xfId="0" applyFill="1" applyBorder="1"/>
    <xf numFmtId="0" fontId="29" fillId="3" borderId="37" xfId="0" applyFont="1" applyFill="1" applyBorder="1" applyAlignment="1">
      <alignment horizontal="left" vertical="center"/>
    </xf>
    <xf numFmtId="0" fontId="0" fillId="0" borderId="33" xfId="0" applyBorder="1"/>
    <xf numFmtId="0" fontId="5" fillId="0" borderId="4" xfId="0" applyFont="1" applyBorder="1"/>
    <xf numFmtId="0" fontId="29" fillId="3" borderId="4" xfId="0" applyFont="1" applyFill="1" applyBorder="1" applyAlignment="1">
      <alignment horizontal="left" vertical="center"/>
    </xf>
    <xf numFmtId="0" fontId="35" fillId="0" borderId="33" xfId="0" applyFont="1" applyBorder="1"/>
    <xf numFmtId="0" fontId="35" fillId="0" borderId="4" xfId="0" applyFont="1" applyBorder="1"/>
    <xf numFmtId="0" fontId="0" fillId="9" borderId="33" xfId="0" applyFill="1" applyBorder="1"/>
    <xf numFmtId="0" fontId="35" fillId="9" borderId="33" xfId="0" applyFont="1" applyFill="1" applyBorder="1"/>
    <xf numFmtId="0" fontId="35" fillId="9" borderId="4" xfId="0" applyFont="1" applyFill="1" applyBorder="1"/>
    <xf numFmtId="0" fontId="36" fillId="3" borderId="35" xfId="0" applyFont="1" applyFill="1" applyBorder="1" applyAlignment="1">
      <alignment horizontal="left" vertical="center"/>
    </xf>
    <xf numFmtId="0" fontId="11" fillId="0" borderId="33" xfId="0" applyFont="1" applyBorder="1"/>
    <xf numFmtId="16" fontId="29" fillId="0" borderId="4" xfId="0" applyNumberFormat="1" applyFont="1" applyBorder="1" applyAlignment="1">
      <alignment horizontal="center" vertical="center"/>
    </xf>
    <xf numFmtId="16" fontId="29" fillId="0" borderId="38" xfId="0" applyNumberFormat="1" applyFont="1" applyBorder="1" applyAlignment="1">
      <alignment horizontal="center" vertical="center" wrapText="1"/>
    </xf>
    <xf numFmtId="16" fontId="36" fillId="0" borderId="30" xfId="0" applyNumberFormat="1" applyFont="1" applyBorder="1" applyAlignment="1">
      <alignment horizontal="center" vertical="center"/>
    </xf>
    <xf numFmtId="16" fontId="36" fillId="0" borderId="5" xfId="0" applyNumberFormat="1" applyFont="1" applyBorder="1" applyAlignment="1">
      <alignment horizontal="center" vertical="center"/>
    </xf>
    <xf numFmtId="0" fontId="36" fillId="3" borderId="5" xfId="0" applyFont="1" applyFill="1" applyBorder="1" applyAlignment="1">
      <alignment horizontal="left" vertical="center"/>
    </xf>
    <xf numFmtId="0" fontId="38" fillId="7" borderId="35" xfId="0" applyFont="1" applyFill="1" applyBorder="1" applyAlignment="1">
      <alignment horizontal="center" vertical="center"/>
    </xf>
    <xf numFmtId="16" fontId="39" fillId="7" borderId="37" xfId="0" quotePrefix="1" applyNumberFormat="1" applyFont="1" applyFill="1" applyBorder="1" applyAlignment="1">
      <alignment horizontal="center" vertical="center" wrapText="1"/>
    </xf>
    <xf numFmtId="0" fontId="39" fillId="7" borderId="37" xfId="0" applyFont="1" applyFill="1" applyBorder="1" applyAlignment="1">
      <alignment horizontal="left" vertical="center"/>
    </xf>
    <xf numFmtId="16" fontId="36" fillId="0" borderId="39" xfId="0" applyNumberFormat="1" applyFont="1" applyBorder="1" applyAlignment="1">
      <alignment horizontal="center" vertical="center"/>
    </xf>
    <xf numFmtId="0" fontId="36" fillId="3" borderId="39" xfId="0" applyFont="1" applyFill="1" applyBorder="1" applyAlignment="1">
      <alignment horizontal="left" vertical="center"/>
    </xf>
    <xf numFmtId="0" fontId="35" fillId="10" borderId="33" xfId="0" applyFont="1" applyFill="1" applyBorder="1"/>
    <xf numFmtId="0" fontId="35" fillId="10" borderId="4" xfId="0" applyFont="1" applyFill="1" applyBorder="1"/>
    <xf numFmtId="0" fontId="21" fillId="10" borderId="33" xfId="0" applyFont="1" applyFill="1" applyBorder="1" applyAlignment="1">
      <alignment horizontal="center" vertical="center" wrapText="1"/>
    </xf>
    <xf numFmtId="0" fontId="21" fillId="10" borderId="4" xfId="0" applyFont="1" applyFill="1" applyBorder="1" applyAlignment="1">
      <alignment horizontal="center"/>
    </xf>
    <xf numFmtId="0" fontId="21" fillId="10" borderId="40" xfId="0" applyFont="1" applyFill="1" applyBorder="1" applyAlignment="1">
      <alignment horizontal="center" vertical="center" wrapText="1"/>
    </xf>
    <xf numFmtId="0" fontId="21" fillId="10" borderId="33" xfId="0" applyFont="1" applyFill="1" applyBorder="1"/>
    <xf numFmtId="0" fontId="21" fillId="10" borderId="4" xfId="0" applyFont="1" applyFill="1" applyBorder="1"/>
    <xf numFmtId="0" fontId="35" fillId="10" borderId="29" xfId="0" applyFont="1" applyFill="1" applyBorder="1"/>
    <xf numFmtId="0" fontId="35" fillId="10" borderId="1" xfId="0" applyFont="1" applyFill="1" applyBorder="1"/>
    <xf numFmtId="0" fontId="40" fillId="8" borderId="32" xfId="0" applyFont="1" applyFill="1" applyBorder="1" applyAlignment="1">
      <alignment horizontal="center" vertical="center" wrapText="1"/>
    </xf>
    <xf numFmtId="0" fontId="41" fillId="8" borderId="32" xfId="0" applyFont="1" applyFill="1" applyBorder="1" applyAlignment="1">
      <alignment horizontal="center" vertical="center" wrapText="1"/>
    </xf>
    <xf numFmtId="0" fontId="21" fillId="10" borderId="32" xfId="0" applyFont="1" applyFill="1" applyBorder="1" applyAlignment="1">
      <alignment horizontal="center" vertical="center" wrapText="1"/>
    </xf>
    <xf numFmtId="0" fontId="21" fillId="10" borderId="29" xfId="0" applyFont="1" applyFill="1" applyBorder="1" applyAlignment="1">
      <alignment horizontal="center" wrapText="1"/>
    </xf>
    <xf numFmtId="0" fontId="21" fillId="10" borderId="1" xfId="0" applyFont="1" applyFill="1" applyBorder="1" applyAlignment="1">
      <alignment horizontal="center"/>
    </xf>
    <xf numFmtId="0" fontId="21" fillId="10" borderId="41" xfId="0" applyFont="1" applyFill="1" applyBorder="1" applyAlignment="1">
      <alignment horizontal="center" vertical="center" wrapText="1"/>
    </xf>
    <xf numFmtId="0" fontId="21" fillId="10" borderId="29" xfId="0" applyFont="1" applyFill="1" applyBorder="1" applyAlignment="1">
      <alignment horizontal="center"/>
    </xf>
    <xf numFmtId="0" fontId="11" fillId="0" borderId="0" xfId="0" applyFont="1"/>
    <xf numFmtId="0" fontId="42" fillId="0" borderId="0" xfId="0" applyFont="1"/>
    <xf numFmtId="0" fontId="6" fillId="0" borderId="1" xfId="0" applyFont="1" applyBorder="1" applyAlignment="1">
      <alignment wrapText="1"/>
    </xf>
    <xf numFmtId="0" fontId="7" fillId="0" borderId="39" xfId="0" applyFont="1" applyBorder="1" applyAlignment="1">
      <alignment horizontal="left" wrapText="1"/>
    </xf>
    <xf numFmtId="0" fontId="6" fillId="0" borderId="35" xfId="0" applyFont="1" applyBorder="1" applyAlignment="1">
      <alignment wrapText="1"/>
    </xf>
    <xf numFmtId="0" fontId="21" fillId="10" borderId="31" xfId="0" applyFont="1" applyFill="1" applyBorder="1" applyAlignment="1">
      <alignment horizontal="center" vertical="center" wrapText="1"/>
    </xf>
    <xf numFmtId="0" fontId="21" fillId="10" borderId="0" xfId="0" applyFont="1" applyFill="1" applyAlignment="1">
      <alignment horizontal="center" vertical="center" wrapText="1"/>
    </xf>
    <xf numFmtId="0" fontId="36" fillId="3" borderId="36" xfId="0" applyFont="1" applyFill="1" applyBorder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47" fillId="0" borderId="0" xfId="0" applyFont="1" applyAlignment="1">
      <alignment vertical="center"/>
    </xf>
    <xf numFmtId="0" fontId="48" fillId="0" borderId="0" xfId="0" applyFont="1"/>
    <xf numFmtId="0" fontId="48" fillId="0" borderId="0" xfId="0" applyFont="1" applyAlignment="1">
      <alignment horizontal="left"/>
    </xf>
    <xf numFmtId="16" fontId="22" fillId="0" borderId="0" xfId="0" applyNumberFormat="1" applyFont="1" applyAlignment="1">
      <alignment horizontal="left"/>
    </xf>
    <xf numFmtId="0" fontId="22" fillId="0" borderId="0" xfId="0" applyFont="1" applyAlignment="1">
      <alignment horizontal="center"/>
    </xf>
    <xf numFmtId="16" fontId="22" fillId="0" borderId="0" xfId="0" applyNumberFormat="1" applyFont="1" applyAlignment="1">
      <alignment horizontal="center"/>
    </xf>
    <xf numFmtId="0" fontId="39" fillId="0" borderId="0" xfId="0" applyFont="1"/>
    <xf numFmtId="0" fontId="34" fillId="0" borderId="0" xfId="0" quotePrefix="1" applyFont="1" applyAlignment="1">
      <alignment horizontal="center"/>
    </xf>
    <xf numFmtId="0" fontId="49" fillId="0" borderId="0" xfId="0" applyFont="1" applyAlignment="1">
      <alignment wrapText="1"/>
    </xf>
    <xf numFmtId="0" fontId="49" fillId="0" borderId="0" xfId="0" applyFont="1" applyAlignment="1">
      <alignment horizontal="center" wrapText="1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left"/>
    </xf>
    <xf numFmtId="0" fontId="50" fillId="0" borderId="0" xfId="0" applyFont="1"/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164" fontId="51" fillId="2" borderId="1" xfId="6" applyFont="1" applyFill="1" applyBorder="1" applyAlignment="1">
      <alignment horizontal="center" vertical="center"/>
    </xf>
    <xf numFmtId="164" fontId="33" fillId="2" borderId="2" xfId="6" applyFont="1" applyFill="1" applyBorder="1" applyAlignment="1">
      <alignment horizontal="left"/>
    </xf>
    <xf numFmtId="164" fontId="51" fillId="2" borderId="1" xfId="6" applyFont="1" applyFill="1" applyBorder="1" applyAlignment="1">
      <alignment vertical="center"/>
    </xf>
    <xf numFmtId="164" fontId="52" fillId="2" borderId="2" xfId="6" applyFont="1" applyFill="1" applyBorder="1" applyAlignment="1">
      <alignment horizontal="center"/>
    </xf>
    <xf numFmtId="164" fontId="52" fillId="7" borderId="2" xfId="6" applyFont="1" applyFill="1" applyBorder="1" applyAlignment="1">
      <alignment horizontal="center"/>
    </xf>
    <xf numFmtId="0" fontId="21" fillId="11" borderId="1" xfId="0" applyFont="1" applyFill="1" applyBorder="1" applyAlignment="1">
      <alignment horizontal="center" vertical="center"/>
    </xf>
    <xf numFmtId="0" fontId="21" fillId="11" borderId="2" xfId="0" applyFont="1" applyFill="1" applyBorder="1"/>
    <xf numFmtId="164" fontId="51" fillId="2" borderId="5" xfId="6" applyFont="1" applyFill="1" applyBorder="1" applyAlignment="1">
      <alignment horizontal="center" vertical="center"/>
    </xf>
    <xf numFmtId="164" fontId="33" fillId="2" borderId="1" xfId="6" applyFont="1" applyFill="1" applyBorder="1" applyAlignment="1">
      <alignment horizontal="left"/>
    </xf>
    <xf numFmtId="164" fontId="51" fillId="2" borderId="5" xfId="6" applyFont="1" applyFill="1" applyBorder="1" applyAlignment="1">
      <alignment vertical="center"/>
    </xf>
    <xf numFmtId="164" fontId="33" fillId="2" borderId="1" xfId="6" applyFont="1" applyFill="1" applyBorder="1" applyAlignment="1">
      <alignment horizontal="center"/>
    </xf>
    <xf numFmtId="164" fontId="52" fillId="2" borderId="1" xfId="6" applyFont="1" applyFill="1" applyBorder="1" applyAlignment="1">
      <alignment horizontal="center" wrapText="1"/>
    </xf>
    <xf numFmtId="0" fontId="21" fillId="11" borderId="4" xfId="0" applyFont="1" applyFill="1" applyBorder="1" applyAlignment="1">
      <alignment horizontal="center" vertical="center"/>
    </xf>
    <xf numFmtId="0" fontId="53" fillId="7" borderId="42" xfId="0" applyFont="1" applyFill="1" applyBorder="1" applyAlignment="1">
      <alignment horizontal="center" vertical="center"/>
    </xf>
    <xf numFmtId="0" fontId="40" fillId="0" borderId="0" xfId="0" applyFont="1"/>
    <xf numFmtId="0" fontId="54" fillId="0" borderId="0" xfId="0" applyFont="1"/>
    <xf numFmtId="0" fontId="34" fillId="7" borderId="32" xfId="0" applyFont="1" applyFill="1" applyBorder="1"/>
    <xf numFmtId="0" fontId="0" fillId="0" borderId="32" xfId="0" applyBorder="1"/>
    <xf numFmtId="0" fontId="55" fillId="0" borderId="0" xfId="0" applyFont="1"/>
    <xf numFmtId="0" fontId="56" fillId="0" borderId="0" xfId="0" applyFont="1"/>
    <xf numFmtId="0" fontId="9" fillId="0" borderId="0" xfId="0" applyFont="1"/>
    <xf numFmtId="164" fontId="57" fillId="5" borderId="0" xfId="7" applyFont="1" applyFill="1"/>
    <xf numFmtId="16" fontId="29" fillId="0" borderId="2" xfId="0" applyNumberFormat="1" applyFont="1" applyBorder="1" applyAlignment="1">
      <alignment horizontal="center" vertical="center"/>
    </xf>
    <xf numFmtId="0" fontId="29" fillId="3" borderId="39" xfId="0" applyFont="1" applyFill="1" applyBorder="1" applyAlignment="1">
      <alignment horizontal="left" vertical="center"/>
    </xf>
    <xf numFmtId="0" fontId="7" fillId="0" borderId="39" xfId="0" applyFont="1" applyBorder="1" applyAlignment="1">
      <alignment horizontal="center" wrapText="1"/>
    </xf>
    <xf numFmtId="16" fontId="29" fillId="0" borderId="39" xfId="0" applyNumberFormat="1" applyFont="1" applyBorder="1" applyAlignment="1">
      <alignment horizontal="center" vertical="center"/>
    </xf>
    <xf numFmtId="0" fontId="7" fillId="0" borderId="35" xfId="0" applyFont="1" applyBorder="1" applyAlignment="1">
      <alignment horizontal="center" wrapText="1"/>
    </xf>
    <xf numFmtId="16" fontId="22" fillId="0" borderId="7" xfId="0" applyNumberFormat="1" applyFont="1" applyBorder="1" applyAlignment="1">
      <alignment horizontal="center" vertical="center"/>
    </xf>
    <xf numFmtId="16" fontId="22" fillId="0" borderId="10" xfId="0" applyNumberFormat="1" applyFont="1" applyBorder="1" applyAlignment="1">
      <alignment horizontal="center" vertical="center"/>
    </xf>
    <xf numFmtId="16" fontId="22" fillId="0" borderId="8" xfId="0" applyNumberFormat="1" applyFont="1" applyBorder="1" applyAlignment="1">
      <alignment horizontal="center" vertical="center"/>
    </xf>
    <xf numFmtId="16" fontId="22" fillId="0" borderId="11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16" fontId="22" fillId="0" borderId="7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164" fontId="21" fillId="6" borderId="13" xfId="3" applyFont="1" applyFill="1" applyBorder="1" applyAlignment="1">
      <alignment horizontal="center" vertical="center" wrapText="1"/>
    </xf>
    <xf numFmtId="164" fontId="21" fillId="6" borderId="16" xfId="3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6" fontId="11" fillId="0" borderId="7" xfId="0" applyNumberFormat="1" applyFont="1" applyBorder="1" applyAlignment="1">
      <alignment horizontal="center" vertical="center"/>
    </xf>
    <xf numFmtId="16" fontId="11" fillId="0" borderId="8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164" fontId="21" fillId="6" borderId="6" xfId="3" applyFont="1" applyFill="1" applyBorder="1" applyAlignment="1">
      <alignment horizontal="center" vertical="center" wrapText="1"/>
    </xf>
    <xf numFmtId="164" fontId="21" fillId="6" borderId="9" xfId="3" applyFont="1" applyFill="1" applyBorder="1" applyAlignment="1">
      <alignment horizontal="center" vertical="center" wrapText="1"/>
    </xf>
    <xf numFmtId="164" fontId="21" fillId="6" borderId="7" xfId="3" applyFont="1" applyFill="1" applyBorder="1" applyAlignment="1">
      <alignment horizontal="center" vertical="center" wrapText="1"/>
    </xf>
    <xf numFmtId="164" fontId="21" fillId="6" borderId="10" xfId="3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16" fontId="22" fillId="0" borderId="13" xfId="0" applyNumberFormat="1" applyFont="1" applyBorder="1" applyAlignment="1">
      <alignment horizontal="center" vertical="center"/>
    </xf>
    <xf numFmtId="16" fontId="22" fillId="0" borderId="5" xfId="0" applyNumberFormat="1" applyFont="1" applyBorder="1" applyAlignment="1">
      <alignment horizontal="center" vertical="center"/>
    </xf>
    <xf numFmtId="16" fontId="22" fillId="0" borderId="14" xfId="0" applyNumberFormat="1" applyFont="1" applyBorder="1" applyAlignment="1">
      <alignment horizontal="center" vertical="center"/>
    </xf>
    <xf numFmtId="16" fontId="22" fillId="0" borderId="20" xfId="0" applyNumberFormat="1" applyFont="1" applyBorder="1" applyAlignment="1">
      <alignment horizontal="center" vertical="center"/>
    </xf>
    <xf numFmtId="16" fontId="22" fillId="0" borderId="1" xfId="0" applyNumberFormat="1" applyFont="1" applyBorder="1" applyAlignment="1">
      <alignment horizontal="center" vertical="center"/>
    </xf>
    <xf numFmtId="16" fontId="22" fillId="0" borderId="18" xfId="0" applyNumberFormat="1" applyFont="1" applyBorder="1" applyAlignment="1">
      <alignment horizontal="center" vertical="center"/>
    </xf>
    <xf numFmtId="164" fontId="27" fillId="2" borderId="12" xfId="4" applyFont="1" applyFill="1" applyBorder="1" applyAlignment="1">
      <alignment horizontal="center" vertical="center"/>
    </xf>
    <xf numFmtId="164" fontId="27" fillId="2" borderId="15" xfId="4" applyFont="1" applyFill="1" applyBorder="1" applyAlignment="1">
      <alignment horizontal="center" vertical="center"/>
    </xf>
    <xf numFmtId="16" fontId="22" fillId="0" borderId="13" xfId="0" applyNumberFormat="1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16" fontId="22" fillId="0" borderId="14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164" fontId="27" fillId="2" borderId="13" xfId="4" applyFont="1" applyFill="1" applyBorder="1" applyAlignment="1">
      <alignment horizontal="center" vertical="center" wrapText="1"/>
    </xf>
    <xf numFmtId="164" fontId="27" fillId="2" borderId="16" xfId="4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16" fontId="29" fillId="0" borderId="4" xfId="0" applyNumberFormat="1" applyFont="1" applyBorder="1" applyAlignment="1">
      <alignment horizontal="center" vertical="center" wrapText="1"/>
    </xf>
    <xf numFmtId="16" fontId="29" fillId="0" borderId="35" xfId="0" applyNumberFormat="1" applyFont="1" applyBorder="1" applyAlignment="1">
      <alignment horizontal="center" vertical="center" wrapText="1"/>
    </xf>
    <xf numFmtId="0" fontId="38" fillId="7" borderId="1" xfId="0" applyFont="1" applyFill="1" applyBorder="1" applyAlignment="1">
      <alignment horizontal="center" vertical="center"/>
    </xf>
    <xf numFmtId="0" fontId="38" fillId="7" borderId="37" xfId="0" applyFont="1" applyFill="1" applyBorder="1" applyAlignment="1">
      <alignment horizontal="center" vertical="center"/>
    </xf>
    <xf numFmtId="0" fontId="37" fillId="0" borderId="2" xfId="0" applyFont="1" applyBorder="1" applyAlignment="1">
      <alignment horizontal="center" vertical="center"/>
    </xf>
    <xf numFmtId="0" fontId="37" fillId="0" borderId="35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16" fontId="29" fillId="0" borderId="2" xfId="0" applyNumberFormat="1" applyFont="1" applyBorder="1" applyAlignment="1">
      <alignment horizontal="center" vertical="center" wrapText="1"/>
    </xf>
    <xf numFmtId="0" fontId="38" fillId="7" borderId="2" xfId="0" applyFont="1" applyFill="1" applyBorder="1" applyAlignment="1">
      <alignment horizontal="center" vertical="center"/>
    </xf>
    <xf numFmtId="0" fontId="38" fillId="7" borderId="35" xfId="0" applyFont="1" applyFill="1" applyBorder="1" applyAlignment="1">
      <alignment horizontal="center" vertical="center"/>
    </xf>
    <xf numFmtId="0" fontId="36" fillId="3" borderId="36" xfId="0" applyFont="1" applyFill="1" applyBorder="1" applyAlignment="1">
      <alignment horizontal="center" vertical="center"/>
    </xf>
    <xf numFmtId="0" fontId="36" fillId="3" borderId="37" xfId="0" applyFont="1" applyFill="1" applyBorder="1" applyAlignment="1">
      <alignment horizontal="center" vertical="center"/>
    </xf>
    <xf numFmtId="16" fontId="29" fillId="0" borderId="36" xfId="0" applyNumberFormat="1" applyFont="1" applyBorder="1" applyAlignment="1">
      <alignment horizontal="center" vertical="center" wrapText="1"/>
    </xf>
    <xf numFmtId="16" fontId="29" fillId="0" borderId="37" xfId="0" applyNumberFormat="1" applyFont="1" applyBorder="1" applyAlignment="1">
      <alignment horizontal="center" vertical="center" wrapText="1"/>
    </xf>
    <xf numFmtId="0" fontId="21" fillId="10" borderId="1" xfId="0" applyFont="1" applyFill="1" applyBorder="1" applyAlignment="1">
      <alignment horizontal="center" vertical="center"/>
    </xf>
    <xf numFmtId="0" fontId="21" fillId="10" borderId="37" xfId="0" applyFont="1" applyFill="1" applyBorder="1" applyAlignment="1">
      <alignment horizontal="center" vertical="center"/>
    </xf>
    <xf numFmtId="0" fontId="21" fillId="10" borderId="1" xfId="0" applyFont="1" applyFill="1" applyBorder="1" applyAlignment="1">
      <alignment horizontal="center" vertical="center" wrapText="1"/>
    </xf>
    <xf numFmtId="0" fontId="21" fillId="10" borderId="37" xfId="0" applyFont="1" applyFill="1" applyBorder="1" applyAlignment="1">
      <alignment horizontal="center" vertical="center" wrapText="1"/>
    </xf>
    <xf numFmtId="0" fontId="21" fillId="10" borderId="27" xfId="0" applyFont="1" applyFill="1" applyBorder="1" applyAlignment="1">
      <alignment horizontal="center" vertical="center"/>
    </xf>
    <xf numFmtId="0" fontId="21" fillId="10" borderId="29" xfId="0" applyFont="1" applyFill="1" applyBorder="1" applyAlignment="1">
      <alignment horizontal="center" vertical="center"/>
    </xf>
    <xf numFmtId="0" fontId="21" fillId="10" borderId="43" xfId="0" applyFont="1" applyFill="1" applyBorder="1" applyAlignment="1">
      <alignment horizontal="center" vertical="center"/>
    </xf>
    <xf numFmtId="0" fontId="21" fillId="10" borderId="33" xfId="0" applyFont="1" applyFill="1" applyBorder="1" applyAlignment="1">
      <alignment horizontal="center" vertical="center"/>
    </xf>
    <xf numFmtId="16" fontId="39" fillId="7" borderId="36" xfId="0" quotePrefix="1" applyNumberFormat="1" applyFont="1" applyFill="1" applyBorder="1" applyAlignment="1">
      <alignment horizontal="center" vertical="center" wrapText="1"/>
    </xf>
    <xf numFmtId="16" fontId="39" fillId="7" borderId="37" xfId="0" quotePrefix="1" applyNumberFormat="1" applyFont="1" applyFill="1" applyBorder="1" applyAlignment="1">
      <alignment horizontal="center" vertical="center" wrapText="1"/>
    </xf>
    <xf numFmtId="0" fontId="39" fillId="7" borderId="36" xfId="0" applyFont="1" applyFill="1" applyBorder="1" applyAlignment="1">
      <alignment horizontal="center" vertical="center"/>
    </xf>
    <xf numFmtId="0" fontId="39" fillId="7" borderId="37" xfId="0" applyFont="1" applyFill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53" fillId="0" borderId="36" xfId="0" applyFont="1" applyBorder="1" applyAlignment="1">
      <alignment horizontal="center" vertical="center"/>
    </xf>
    <xf numFmtId="0" fontId="53" fillId="0" borderId="37" xfId="0" applyFont="1" applyBorder="1" applyAlignment="1">
      <alignment horizontal="center" vertical="center"/>
    </xf>
    <xf numFmtId="16" fontId="29" fillId="0" borderId="36" xfId="0" applyNumberFormat="1" applyFont="1" applyBorder="1" applyAlignment="1">
      <alignment horizontal="center" vertical="center"/>
    </xf>
    <xf numFmtId="16" fontId="29" fillId="0" borderId="37" xfId="0" applyNumberFormat="1" applyFont="1" applyBorder="1" applyAlignment="1">
      <alignment horizontal="center" vertical="center"/>
    </xf>
    <xf numFmtId="16" fontId="29" fillId="0" borderId="5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3" fillId="7" borderId="36" xfId="0" applyFont="1" applyFill="1" applyBorder="1" applyAlignment="1">
      <alignment horizontal="center" vertical="center"/>
    </xf>
    <xf numFmtId="0" fontId="53" fillId="7" borderId="37" xfId="0" applyFont="1" applyFill="1" applyBorder="1" applyAlignment="1">
      <alignment horizontal="center" vertical="center"/>
    </xf>
    <xf numFmtId="0" fontId="58" fillId="3" borderId="0" xfId="0" applyFont="1" applyFill="1"/>
    <xf numFmtId="49" fontId="59" fillId="3" borderId="0" xfId="0" applyNumberFormat="1" applyFont="1" applyFill="1"/>
    <xf numFmtId="0" fontId="60" fillId="3" borderId="0" xfId="0" applyFont="1" applyFill="1"/>
    <xf numFmtId="49" fontId="61" fillId="3" borderId="0" xfId="0" applyNumberFormat="1" applyFont="1" applyFill="1"/>
    <xf numFmtId="49" fontId="62" fillId="3" borderId="0" xfId="0" applyNumberFormat="1" applyFont="1" applyFill="1"/>
    <xf numFmtId="49" fontId="63" fillId="3" borderId="0" xfId="0" applyNumberFormat="1" applyFont="1" applyFill="1" applyAlignment="1">
      <alignment horizontal="left"/>
    </xf>
    <xf numFmtId="49" fontId="64" fillId="3" borderId="0" xfId="0" applyNumberFormat="1" applyFont="1" applyFill="1" applyAlignment="1">
      <alignment horizontal="left"/>
    </xf>
    <xf numFmtId="49" fontId="62" fillId="3" borderId="0" xfId="0" applyNumberFormat="1" applyFont="1" applyFill="1" applyAlignment="1">
      <alignment horizontal="left"/>
    </xf>
    <xf numFmtId="49" fontId="21" fillId="3" borderId="6" xfId="0" applyNumberFormat="1" applyFont="1" applyFill="1" applyBorder="1" applyAlignment="1">
      <alignment horizontal="center"/>
    </xf>
    <xf numFmtId="165" fontId="21" fillId="3" borderId="7" xfId="0" quotePrefix="1" applyNumberFormat="1" applyFont="1" applyFill="1" applyBorder="1" applyAlignment="1">
      <alignment horizontal="center"/>
    </xf>
    <xf numFmtId="165" fontId="21" fillId="3" borderId="7" xfId="0" applyNumberFormat="1" applyFont="1" applyFill="1" applyBorder="1" applyAlignment="1">
      <alignment horizontal="center"/>
    </xf>
    <xf numFmtId="165" fontId="21" fillId="3" borderId="8" xfId="0" applyNumberFormat="1" applyFont="1" applyFill="1" applyBorder="1" applyAlignment="1">
      <alignment horizontal="center"/>
    </xf>
    <xf numFmtId="0" fontId="59" fillId="3" borderId="0" xfId="0" applyFont="1" applyFill="1"/>
    <xf numFmtId="49" fontId="21" fillId="3" borderId="44" xfId="0" applyNumberFormat="1" applyFont="1" applyFill="1" applyBorder="1" applyAlignment="1">
      <alignment horizontal="center"/>
    </xf>
    <xf numFmtId="165" fontId="21" fillId="3" borderId="2" xfId="0" quotePrefix="1" applyNumberFormat="1" applyFont="1" applyFill="1" applyBorder="1" applyAlignment="1">
      <alignment horizontal="center"/>
    </xf>
    <xf numFmtId="165" fontId="21" fillId="3" borderId="2" xfId="0" applyNumberFormat="1" applyFont="1" applyFill="1" applyBorder="1" applyAlignment="1">
      <alignment horizontal="center"/>
    </xf>
    <xf numFmtId="165" fontId="21" fillId="3" borderId="45" xfId="0" applyNumberFormat="1" applyFont="1" applyFill="1" applyBorder="1" applyAlignment="1">
      <alignment horizontal="center"/>
    </xf>
    <xf numFmtId="165" fontId="11" fillId="5" borderId="2" xfId="0" applyNumberFormat="1" applyFont="1" applyFill="1" applyBorder="1" applyAlignment="1">
      <alignment horizontal="center" vertical="center"/>
    </xf>
    <xf numFmtId="0" fontId="65" fillId="3" borderId="2" xfId="0" applyFont="1" applyFill="1" applyBorder="1" applyAlignment="1">
      <alignment horizontal="center" wrapText="1"/>
    </xf>
    <xf numFmtId="165" fontId="11" fillId="3" borderId="2" xfId="0" applyNumberFormat="1" applyFont="1" applyFill="1" applyBorder="1" applyAlignment="1">
      <alignment horizontal="center"/>
    </xf>
    <xf numFmtId="165" fontId="11" fillId="3" borderId="45" xfId="0" applyNumberFormat="1" applyFont="1" applyFill="1" applyBorder="1" applyAlignment="1">
      <alignment horizontal="center"/>
    </xf>
    <xf numFmtId="0" fontId="11" fillId="3" borderId="0" xfId="0" applyFont="1" applyFill="1"/>
    <xf numFmtId="165" fontId="11" fillId="5" borderId="0" xfId="0" applyNumberFormat="1" applyFont="1" applyFill="1" applyAlignment="1">
      <alignment horizontal="center" vertical="center"/>
    </xf>
    <xf numFmtId="0" fontId="65" fillId="3" borderId="0" xfId="0" applyFont="1" applyFill="1" applyAlignment="1">
      <alignment horizontal="center" wrapText="1"/>
    </xf>
    <xf numFmtId="165" fontId="11" fillId="3" borderId="0" xfId="0" applyNumberFormat="1" applyFont="1" applyFill="1" applyAlignment="1">
      <alignment horizontal="center"/>
    </xf>
    <xf numFmtId="0" fontId="11" fillId="3" borderId="0" xfId="0" applyFont="1" applyFill="1" applyAlignment="1">
      <alignment horizontal="left"/>
    </xf>
    <xf numFmtId="49" fontId="66" fillId="5" borderId="0" xfId="0" applyNumberFormat="1" applyFont="1" applyFill="1" applyAlignment="1">
      <alignment horizontal="left" vertical="center"/>
    </xf>
    <xf numFmtId="0" fontId="0" fillId="5" borderId="0" xfId="0" applyFill="1"/>
    <xf numFmtId="49" fontId="67" fillId="5" borderId="0" xfId="0" applyNumberFormat="1" applyFont="1" applyFill="1" applyAlignment="1">
      <alignment horizontal="left" vertical="center"/>
    </xf>
    <xf numFmtId="49" fontId="68" fillId="5" borderId="0" xfId="0" applyNumberFormat="1" applyFont="1" applyFill="1" applyAlignment="1">
      <alignment horizontal="left" vertical="center"/>
    </xf>
    <xf numFmtId="0" fontId="67" fillId="5" borderId="0" xfId="0" applyFont="1" applyFill="1" applyAlignment="1">
      <alignment horizontal="left" vertical="center"/>
    </xf>
    <xf numFmtId="0" fontId="68" fillId="5" borderId="0" xfId="0" applyFont="1" applyFill="1" applyAlignment="1">
      <alignment horizontal="left" vertical="center"/>
    </xf>
    <xf numFmtId="0" fontId="68" fillId="5" borderId="0" xfId="0" applyFont="1" applyFill="1"/>
    <xf numFmtId="0" fontId="70" fillId="0" borderId="0" xfId="8" applyFont="1"/>
    <xf numFmtId="0" fontId="68" fillId="5" borderId="0" xfId="0" applyFont="1" applyFill="1" applyAlignment="1">
      <alignment horizontal="center" vertical="center"/>
    </xf>
    <xf numFmtId="0" fontId="67" fillId="5" borderId="0" xfId="0" applyFont="1" applyFill="1" applyAlignment="1">
      <alignment horizontal="center" vertical="center"/>
    </xf>
    <xf numFmtId="0" fontId="67" fillId="5" borderId="0" xfId="0" applyFont="1" applyFill="1"/>
    <xf numFmtId="0" fontId="60" fillId="3" borderId="0" xfId="0" applyFont="1" applyFill="1" applyAlignment="1">
      <alignment vertical="center"/>
    </xf>
    <xf numFmtId="0" fontId="3" fillId="0" borderId="0" xfId="1"/>
    <xf numFmtId="0" fontId="72" fillId="5" borderId="0" xfId="0" applyFont="1" applyFill="1" applyAlignment="1">
      <alignment horizontal="left" vertical="center"/>
    </xf>
    <xf numFmtId="0" fontId="73" fillId="3" borderId="0" xfId="9" applyFont="1" applyFill="1"/>
    <xf numFmtId="0" fontId="72" fillId="3" borderId="0" xfId="9" applyFont="1" applyFill="1"/>
    <xf numFmtId="0" fontId="74" fillId="3" borderId="0" xfId="9" applyFont="1" applyFill="1" applyAlignment="1">
      <alignment horizontal="center"/>
    </xf>
    <xf numFmtId="0" fontId="75" fillId="3" borderId="0" xfId="9" applyFont="1" applyFill="1"/>
    <xf numFmtId="14" fontId="76" fillId="3" borderId="0" xfId="9" applyNumberFormat="1" applyFont="1" applyFill="1" applyAlignment="1">
      <alignment horizontal="right"/>
    </xf>
    <xf numFmtId="0" fontId="77" fillId="12" borderId="2" xfId="9" applyFont="1" applyFill="1" applyBorder="1" applyAlignment="1">
      <alignment horizontal="left" vertical="center" wrapText="1"/>
    </xf>
    <xf numFmtId="0" fontId="77" fillId="12" borderId="2" xfId="9" applyFont="1" applyFill="1" applyBorder="1" applyAlignment="1">
      <alignment horizontal="center" vertical="center" wrapText="1"/>
    </xf>
    <xf numFmtId="0" fontId="77" fillId="12" borderId="2" xfId="9" applyFont="1" applyFill="1" applyBorder="1" applyAlignment="1">
      <alignment horizontal="center" vertical="center"/>
    </xf>
    <xf numFmtId="0" fontId="78" fillId="3" borderId="0" xfId="9" applyFont="1" applyFill="1" applyAlignment="1">
      <alignment horizontal="center" vertical="center"/>
    </xf>
    <xf numFmtId="165" fontId="41" fillId="7" borderId="2" xfId="9" applyNumberFormat="1" applyFont="1" applyFill="1" applyBorder="1" applyAlignment="1">
      <alignment horizontal="center" vertical="center"/>
    </xf>
    <xf numFmtId="0" fontId="74" fillId="3" borderId="1" xfId="9" applyFont="1" applyFill="1" applyBorder="1" applyAlignment="1">
      <alignment horizontal="center" vertical="center" wrapText="1"/>
    </xf>
    <xf numFmtId="165" fontId="74" fillId="3" borderId="1" xfId="9" applyNumberFormat="1" applyFont="1" applyFill="1" applyBorder="1" applyAlignment="1">
      <alignment horizontal="center" vertical="center" wrapText="1"/>
    </xf>
    <xf numFmtId="0" fontId="72" fillId="3" borderId="0" xfId="9" applyFont="1" applyFill="1" applyAlignment="1">
      <alignment horizontal="center" vertical="center"/>
    </xf>
    <xf numFmtId="165" fontId="41" fillId="3" borderId="3" xfId="9" applyNumberFormat="1" applyFont="1" applyFill="1" applyBorder="1" applyAlignment="1">
      <alignment horizontal="center" vertical="center"/>
    </xf>
    <xf numFmtId="165" fontId="41" fillId="3" borderId="2" xfId="9" applyNumberFormat="1" applyFont="1" applyFill="1" applyBorder="1" applyAlignment="1">
      <alignment horizontal="center" vertical="center"/>
    </xf>
    <xf numFmtId="0" fontId="74" fillId="3" borderId="4" xfId="9" applyFont="1" applyFill="1" applyBorder="1" applyAlignment="1">
      <alignment horizontal="center" vertical="center" wrapText="1"/>
    </xf>
    <xf numFmtId="165" fontId="74" fillId="3" borderId="4" xfId="9" applyNumberFormat="1" applyFont="1" applyFill="1" applyBorder="1" applyAlignment="1">
      <alignment horizontal="center" vertical="center" wrapText="1"/>
    </xf>
    <xf numFmtId="0" fontId="72" fillId="3" borderId="0" xfId="9" applyFont="1" applyFill="1" applyAlignment="1">
      <alignment horizontal="left" vertical="center"/>
    </xf>
    <xf numFmtId="0" fontId="5" fillId="5" borderId="0" xfId="9" applyFill="1"/>
    <xf numFmtId="0" fontId="74" fillId="3" borderId="0" xfId="9" applyFont="1" applyFill="1" applyAlignment="1">
      <alignment horizontal="center" vertical="center" wrapText="1"/>
    </xf>
    <xf numFmtId="165" fontId="74" fillId="3" borderId="0" xfId="9" applyNumberFormat="1" applyFont="1" applyFill="1" applyAlignment="1">
      <alignment horizontal="center" vertical="center" wrapText="1"/>
    </xf>
    <xf numFmtId="49" fontId="67" fillId="5" borderId="0" xfId="9" applyNumberFormat="1" applyFont="1" applyFill="1" applyAlignment="1">
      <alignment horizontal="left" vertical="center"/>
    </xf>
    <xf numFmtId="49" fontId="68" fillId="5" borderId="0" xfId="9" applyNumberFormat="1" applyFont="1" applyFill="1" applyAlignment="1">
      <alignment horizontal="left" vertical="center"/>
    </xf>
    <xf numFmtId="49" fontId="68" fillId="5" borderId="0" xfId="9" applyNumberFormat="1" applyFont="1" applyFill="1" applyAlignment="1">
      <alignment horizontal="center" vertical="center"/>
    </xf>
    <xf numFmtId="0" fontId="67" fillId="5" borderId="0" xfId="9" applyFont="1" applyFill="1" applyAlignment="1">
      <alignment horizontal="left" vertical="center"/>
    </xf>
    <xf numFmtId="0" fontId="68" fillId="5" borderId="0" xfId="9" applyFont="1" applyFill="1" applyAlignment="1">
      <alignment horizontal="left" vertical="center"/>
    </xf>
    <xf numFmtId="0" fontId="68" fillId="5" borderId="0" xfId="9" applyFont="1" applyFill="1" applyAlignment="1">
      <alignment horizontal="center" vertical="center"/>
    </xf>
    <xf numFmtId="0" fontId="68" fillId="5" borderId="0" xfId="9" applyFont="1" applyFill="1"/>
    <xf numFmtId="0" fontId="67" fillId="5" borderId="0" xfId="9" applyFont="1" applyFill="1"/>
    <xf numFmtId="164" fontId="72" fillId="3" borderId="0" xfId="9" applyNumberFormat="1" applyFont="1" applyFill="1" applyAlignment="1">
      <alignment horizontal="center" vertical="center"/>
    </xf>
    <xf numFmtId="0" fontId="79" fillId="3" borderId="0" xfId="9" applyFont="1" applyFill="1"/>
    <xf numFmtId="0" fontId="56" fillId="3" borderId="0" xfId="9" applyFont="1" applyFill="1"/>
    <xf numFmtId="0" fontId="48" fillId="3" borderId="0" xfId="9" applyFont="1" applyFill="1" applyAlignment="1">
      <alignment horizontal="center"/>
    </xf>
    <xf numFmtId="0" fontId="56" fillId="3" borderId="0" xfId="9" applyFont="1" applyFill="1" applyAlignment="1">
      <alignment horizontal="center"/>
    </xf>
    <xf numFmtId="0" fontId="80" fillId="3" borderId="0" xfId="9" applyFont="1" applyFill="1"/>
    <xf numFmtId="14" fontId="81" fillId="3" borderId="0" xfId="9" applyNumberFormat="1" applyFont="1" applyFill="1" applyAlignment="1">
      <alignment horizontal="right"/>
    </xf>
    <xf numFmtId="166" fontId="81" fillId="3" borderId="0" xfId="9" applyNumberFormat="1" applyFont="1" applyFill="1" applyAlignment="1">
      <alignment horizontal="left"/>
    </xf>
    <xf numFmtId="0" fontId="74" fillId="12" borderId="2" xfId="9" applyFont="1" applyFill="1" applyBorder="1" applyAlignment="1">
      <alignment horizontal="center" vertical="center"/>
    </xf>
    <xf numFmtId="0" fontId="74" fillId="12" borderId="2" xfId="9" applyFont="1" applyFill="1" applyBorder="1" applyAlignment="1">
      <alignment horizontal="center" vertical="center"/>
    </xf>
    <xf numFmtId="165" fontId="11" fillId="5" borderId="2" xfId="9" applyNumberFormat="1" applyFont="1" applyFill="1" applyBorder="1" applyAlignment="1">
      <alignment horizontal="center" vertical="center"/>
    </xf>
    <xf numFmtId="0" fontId="74" fillId="0" borderId="2" xfId="9" applyFont="1" applyBorder="1" applyAlignment="1">
      <alignment horizontal="center" vertical="center"/>
    </xf>
    <xf numFmtId="165" fontId="74" fillId="0" borderId="2" xfId="9" applyNumberFormat="1" applyFont="1" applyBorder="1" applyAlignment="1">
      <alignment horizontal="center" vertical="center"/>
    </xf>
    <xf numFmtId="165" fontId="11" fillId="5" borderId="0" xfId="9" applyNumberFormat="1" applyFont="1" applyFill="1" applyAlignment="1">
      <alignment horizontal="center" vertical="center"/>
    </xf>
    <xf numFmtId="0" fontId="74" fillId="0" borderId="0" xfId="9" applyFont="1" applyAlignment="1">
      <alignment horizontal="center" vertical="center"/>
    </xf>
    <xf numFmtId="165" fontId="74" fillId="0" borderId="0" xfId="9" applyNumberFormat="1" applyFont="1" applyAlignment="1">
      <alignment horizontal="center" vertical="center"/>
    </xf>
    <xf numFmtId="0" fontId="23" fillId="3" borderId="0" xfId="9" applyFont="1" applyFill="1"/>
    <xf numFmtId="165" fontId="82" fillId="3" borderId="0" xfId="9" applyNumberFormat="1" applyFont="1" applyFill="1" applyAlignment="1">
      <alignment horizontal="center" vertical="center"/>
    </xf>
    <xf numFmtId="0" fontId="5" fillId="3" borderId="0" xfId="9" applyFill="1" applyAlignment="1">
      <alignment horizontal="center" vertical="center"/>
    </xf>
    <xf numFmtId="0" fontId="5" fillId="3" borderId="0" xfId="9" applyFill="1" applyAlignment="1">
      <alignment horizontal="left" vertical="center"/>
    </xf>
    <xf numFmtId="49" fontId="66" fillId="5" borderId="0" xfId="9" applyNumberFormat="1" applyFont="1" applyFill="1" applyAlignment="1">
      <alignment horizontal="left" vertical="center"/>
    </xf>
    <xf numFmtId="164" fontId="5" fillId="3" borderId="0" xfId="9" applyNumberFormat="1" applyFill="1" applyAlignment="1">
      <alignment horizontal="center" vertical="center"/>
    </xf>
    <xf numFmtId="164" fontId="83" fillId="3" borderId="0" xfId="9" applyNumberFormat="1" applyFont="1" applyFill="1" applyAlignment="1">
      <alignment horizontal="center" vertical="center" wrapText="1"/>
    </xf>
    <xf numFmtId="0" fontId="74" fillId="0" borderId="1" xfId="9" applyFont="1" applyBorder="1" applyAlignment="1">
      <alignment horizontal="center" vertical="center"/>
    </xf>
    <xf numFmtId="0" fontId="74" fillId="3" borderId="0" xfId="9" applyFont="1" applyFill="1" applyAlignment="1">
      <alignment horizontal="center" vertical="center"/>
    </xf>
    <xf numFmtId="0" fontId="81" fillId="3" borderId="0" xfId="9" applyFont="1" applyFill="1" applyAlignment="1">
      <alignment horizontal="left" vertical="center"/>
    </xf>
    <xf numFmtId="0" fontId="81" fillId="3" borderId="0" xfId="9" applyFont="1" applyFill="1" applyAlignment="1">
      <alignment horizontal="center" vertical="center"/>
    </xf>
    <xf numFmtId="0" fontId="5" fillId="3" borderId="0" xfId="9" applyFill="1"/>
    <xf numFmtId="0" fontId="84" fillId="0" borderId="0" xfId="0" applyFont="1"/>
    <xf numFmtId="0" fontId="85" fillId="0" borderId="0" xfId="0" applyFont="1"/>
  </cellXfs>
  <cellStyles count="10">
    <cellStyle name="Hyperlink" xfId="1" builtinId="8"/>
    <cellStyle name="Hyperlink 2" xfId="8" xr:uid="{F23C7B85-3AA3-4EFE-A9E3-6AA97E5E28A6}"/>
    <cellStyle name="Normal" xfId="0" builtinId="0"/>
    <cellStyle name="Normal - Style1" xfId="3" xr:uid="{E539ADC7-3972-4EA7-A637-35E1F7D796C0}"/>
    <cellStyle name="Normal 2" xfId="9" xr:uid="{7F1A7823-218A-4012-878D-0AB4D758E1E6}"/>
    <cellStyle name="Normal 2 2" xfId="2" xr:uid="{E15CAC5F-A6D6-4864-B29F-978439365301}"/>
    <cellStyle name="Normal 28" xfId="4" xr:uid="{F4B756AF-A8A7-4E8D-B725-89DE0F51BBD1}"/>
    <cellStyle name="Normal 4" xfId="6" xr:uid="{0B28D0A9-38F7-4716-9ADB-A49E592C0C8C}"/>
    <cellStyle name="Normal 4 10 10 2 2" xfId="7" xr:uid="{37C04249-F356-4065-A063-E1009A642029}"/>
    <cellStyle name="Normal 61" xfId="5" xr:uid="{8F3637B8-D86F-43CF-98B5-09F757CB3A8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NULL" TargetMode="External"/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NULL" TargetMode="External"/><Relationship Id="rId2" Type="http://schemas.openxmlformats.org/officeDocument/2006/relationships/image" Target="../media/image4.png"/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225671</xdr:colOff>
      <xdr:row>0</xdr:row>
      <xdr:rowOff>221518</xdr:rowOff>
    </xdr:from>
    <xdr:to>
      <xdr:col>3</xdr:col>
      <xdr:colOff>228601</xdr:colOff>
      <xdr:row>5</xdr:row>
      <xdr:rowOff>78272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B04B7F-A06E-414B-AB84-6F31930A8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671" y="221518"/>
          <a:ext cx="4879730" cy="9616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197096</xdr:colOff>
      <xdr:row>0</xdr:row>
      <xdr:rowOff>173893</xdr:rowOff>
    </xdr:from>
    <xdr:to>
      <xdr:col>3</xdr:col>
      <xdr:colOff>200026</xdr:colOff>
      <xdr:row>5</xdr:row>
      <xdr:rowOff>163997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13237BC1-9DB4-4B0E-A9CA-AE730B482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096" y="173893"/>
          <a:ext cx="4879730" cy="109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285822E-8DE0-490E-A02F-FF7FF8AB2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246753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F25CCA3F-2394-476E-94A3-2789471D3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246753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18EE9575-0786-464D-BC69-FF60021BE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246753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DF0D0D92-342E-4760-A358-CEF6BE801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246753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8663CA02-DD4F-43BE-9806-BDF2DDE6A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246753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8D4CD18D-BFF2-48EA-9868-90D58DB5B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246753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6321A092-8881-4515-8459-8149ECB46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246753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id="{50CF0D54-66BE-476B-AE18-14BDE1FAF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246753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8AB44B87-D5EA-4EB8-91EC-CA44F037E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246753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id="{13DCFE58-94D8-4EF5-95A1-0F2AF93E8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246753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12" name="Picture 1">
          <a:extLst>
            <a:ext uri="{FF2B5EF4-FFF2-40B4-BE49-F238E27FC236}">
              <a16:creationId xmlns:a16="http://schemas.microsoft.com/office/drawing/2014/main" id="{EDA1F4C0-E6F4-42DF-A110-39334796C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246753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13" name="Picture 1">
          <a:extLst>
            <a:ext uri="{FF2B5EF4-FFF2-40B4-BE49-F238E27FC236}">
              <a16:creationId xmlns:a16="http://schemas.microsoft.com/office/drawing/2014/main" id="{43341748-194C-4CA9-8F25-4A5B9F1A5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246753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14" name="Picture 1">
          <a:extLst>
            <a:ext uri="{FF2B5EF4-FFF2-40B4-BE49-F238E27FC236}">
              <a16:creationId xmlns:a16="http://schemas.microsoft.com/office/drawing/2014/main" id="{1D5EAD4F-9D14-4702-B1B6-6558F64B5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246753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15" name="Picture 1">
          <a:extLst>
            <a:ext uri="{FF2B5EF4-FFF2-40B4-BE49-F238E27FC236}">
              <a16:creationId xmlns:a16="http://schemas.microsoft.com/office/drawing/2014/main" id="{1B918444-15FE-4D27-BF17-3080AC3CF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246753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16" name="Picture 1">
          <a:extLst>
            <a:ext uri="{FF2B5EF4-FFF2-40B4-BE49-F238E27FC236}">
              <a16:creationId xmlns:a16="http://schemas.microsoft.com/office/drawing/2014/main" id="{AF7BA261-EB40-4DDB-BC32-47ED05812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246753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17" name="Picture 1">
          <a:extLst>
            <a:ext uri="{FF2B5EF4-FFF2-40B4-BE49-F238E27FC236}">
              <a16:creationId xmlns:a16="http://schemas.microsoft.com/office/drawing/2014/main" id="{33ABD5B7-1FC9-4D52-912F-A83576468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246753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18" name="Picture 1">
          <a:extLst>
            <a:ext uri="{FF2B5EF4-FFF2-40B4-BE49-F238E27FC236}">
              <a16:creationId xmlns:a16="http://schemas.microsoft.com/office/drawing/2014/main" id="{D7C5F2D9-ABEC-40BF-AF4B-23D7DA0C9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246753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19" name="Picture 1">
          <a:extLst>
            <a:ext uri="{FF2B5EF4-FFF2-40B4-BE49-F238E27FC236}">
              <a16:creationId xmlns:a16="http://schemas.microsoft.com/office/drawing/2014/main" id="{38026B18-A89F-4B15-A360-E56565881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246753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20" name="Picture 1">
          <a:extLst>
            <a:ext uri="{FF2B5EF4-FFF2-40B4-BE49-F238E27FC236}">
              <a16:creationId xmlns:a16="http://schemas.microsoft.com/office/drawing/2014/main" id="{5DA5467B-4A96-4B91-AC9E-F0C628727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246753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21" name="Picture 1">
          <a:extLst>
            <a:ext uri="{FF2B5EF4-FFF2-40B4-BE49-F238E27FC236}">
              <a16:creationId xmlns:a16="http://schemas.microsoft.com/office/drawing/2014/main" id="{F259A70B-94C0-4F77-AA23-40577C920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246753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22" name="Picture 1">
          <a:extLst>
            <a:ext uri="{FF2B5EF4-FFF2-40B4-BE49-F238E27FC236}">
              <a16:creationId xmlns:a16="http://schemas.microsoft.com/office/drawing/2014/main" id="{F56C8163-36CB-4B11-AF7E-B7E80539E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246753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23" name="Picture 1">
          <a:extLst>
            <a:ext uri="{FF2B5EF4-FFF2-40B4-BE49-F238E27FC236}">
              <a16:creationId xmlns:a16="http://schemas.microsoft.com/office/drawing/2014/main" id="{1089190A-760B-4E36-B93E-862103B67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246753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24" name="Picture 1">
          <a:extLst>
            <a:ext uri="{FF2B5EF4-FFF2-40B4-BE49-F238E27FC236}">
              <a16:creationId xmlns:a16="http://schemas.microsoft.com/office/drawing/2014/main" id="{45CE7790-1899-4B46-85DE-13F734D2F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246753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25" name="Picture 1">
          <a:extLst>
            <a:ext uri="{FF2B5EF4-FFF2-40B4-BE49-F238E27FC236}">
              <a16:creationId xmlns:a16="http://schemas.microsoft.com/office/drawing/2014/main" id="{17B0A24F-B3CB-401E-B0A7-3EDC78EA5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246753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26" name="Picture 1">
          <a:extLst>
            <a:ext uri="{FF2B5EF4-FFF2-40B4-BE49-F238E27FC236}">
              <a16:creationId xmlns:a16="http://schemas.microsoft.com/office/drawing/2014/main" id="{86994D19-16C3-4932-996D-79D0C8CD4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246753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27" name="Picture 1">
          <a:extLst>
            <a:ext uri="{FF2B5EF4-FFF2-40B4-BE49-F238E27FC236}">
              <a16:creationId xmlns:a16="http://schemas.microsoft.com/office/drawing/2014/main" id="{CDD582B2-FF66-4BAF-91F3-12FB4A621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246753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28" name="Picture 1">
          <a:extLst>
            <a:ext uri="{FF2B5EF4-FFF2-40B4-BE49-F238E27FC236}">
              <a16:creationId xmlns:a16="http://schemas.microsoft.com/office/drawing/2014/main" id="{A455FBA2-8019-46F8-9036-BE51956E1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246753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29" name="Picture 1">
          <a:extLst>
            <a:ext uri="{FF2B5EF4-FFF2-40B4-BE49-F238E27FC236}">
              <a16:creationId xmlns:a16="http://schemas.microsoft.com/office/drawing/2014/main" id="{4857AE0E-F046-4DF2-8AD3-1EDCC3A03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246753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30" name="Picture 1">
          <a:extLst>
            <a:ext uri="{FF2B5EF4-FFF2-40B4-BE49-F238E27FC236}">
              <a16:creationId xmlns:a16="http://schemas.microsoft.com/office/drawing/2014/main" id="{ABDDDD15-DE00-4694-A7A5-1901861AA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246753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31" name="Picture 1">
          <a:extLst>
            <a:ext uri="{FF2B5EF4-FFF2-40B4-BE49-F238E27FC236}">
              <a16:creationId xmlns:a16="http://schemas.microsoft.com/office/drawing/2014/main" id="{8BF93851-4905-4108-8826-2B27ED968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246753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32" name="Picture 1">
          <a:extLst>
            <a:ext uri="{FF2B5EF4-FFF2-40B4-BE49-F238E27FC236}">
              <a16:creationId xmlns:a16="http://schemas.microsoft.com/office/drawing/2014/main" id="{AF416218-B726-4B90-AFB3-9577E822B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246753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</xdr:colOff>
      <xdr:row>0</xdr:row>
      <xdr:rowOff>0</xdr:rowOff>
    </xdr:from>
    <xdr:to>
      <xdr:col>3</xdr:col>
      <xdr:colOff>838201</xdr:colOff>
      <xdr:row>1</xdr:row>
      <xdr:rowOff>0</xdr:rowOff>
    </xdr:to>
    <xdr:pic>
      <xdr:nvPicPr>
        <xdr:cNvPr id="33" name="Picture 1">
          <a:extLst>
            <a:ext uri="{FF2B5EF4-FFF2-40B4-BE49-F238E27FC236}">
              <a16:creationId xmlns:a16="http://schemas.microsoft.com/office/drawing/2014/main" id="{5FF4DA8D-EF50-4C2D-99B3-05700802C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" y="0"/>
          <a:ext cx="2400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4958827" cy="265043"/>
    <xdr:pic>
      <xdr:nvPicPr>
        <xdr:cNvPr id="34" name="Picture 1">
          <a:extLst>
            <a:ext uri="{FF2B5EF4-FFF2-40B4-BE49-F238E27FC236}">
              <a16:creationId xmlns:a16="http://schemas.microsoft.com/office/drawing/2014/main" id="{7946219D-358F-46AB-AA98-7B2D2A9AA4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58827" cy="265043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958827" cy="265043"/>
    <xdr:pic>
      <xdr:nvPicPr>
        <xdr:cNvPr id="35" name="Picture 7">
          <a:extLst>
            <a:ext uri="{FF2B5EF4-FFF2-40B4-BE49-F238E27FC236}">
              <a16:creationId xmlns:a16="http://schemas.microsoft.com/office/drawing/2014/main" id="{F6BA1960-A935-4311-8301-2595B46FD9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58827" cy="265043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958827" cy="265043"/>
    <xdr:pic>
      <xdr:nvPicPr>
        <xdr:cNvPr id="36" name="Picture 8">
          <a:extLst>
            <a:ext uri="{FF2B5EF4-FFF2-40B4-BE49-F238E27FC236}">
              <a16:creationId xmlns:a16="http://schemas.microsoft.com/office/drawing/2014/main" id="{A723F568-4484-4BF4-A9BD-AD88E55BC7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58827" cy="265043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958827" cy="265043"/>
    <xdr:pic>
      <xdr:nvPicPr>
        <xdr:cNvPr id="37" name="Picture 9">
          <a:extLst>
            <a:ext uri="{FF2B5EF4-FFF2-40B4-BE49-F238E27FC236}">
              <a16:creationId xmlns:a16="http://schemas.microsoft.com/office/drawing/2014/main" id="{D6233C39-B0A6-481D-9EFD-6F371D3176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58827" cy="265043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958827" cy="265043"/>
    <xdr:pic>
      <xdr:nvPicPr>
        <xdr:cNvPr id="38" name="Picture 10">
          <a:extLst>
            <a:ext uri="{FF2B5EF4-FFF2-40B4-BE49-F238E27FC236}">
              <a16:creationId xmlns:a16="http://schemas.microsoft.com/office/drawing/2014/main" id="{CF369226-1A34-4CDC-B5C1-2D22D9C3F0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58827" cy="265043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958827" cy="265043"/>
    <xdr:pic>
      <xdr:nvPicPr>
        <xdr:cNvPr id="39" name="Picture 11">
          <a:extLst>
            <a:ext uri="{FF2B5EF4-FFF2-40B4-BE49-F238E27FC236}">
              <a16:creationId xmlns:a16="http://schemas.microsoft.com/office/drawing/2014/main" id="{A9237AF0-A834-4559-A743-F895A85F12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58827" cy="265043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958827" cy="265043"/>
    <xdr:pic>
      <xdr:nvPicPr>
        <xdr:cNvPr id="40" name="Picture 12">
          <a:extLst>
            <a:ext uri="{FF2B5EF4-FFF2-40B4-BE49-F238E27FC236}">
              <a16:creationId xmlns:a16="http://schemas.microsoft.com/office/drawing/2014/main" id="{6524BEB2-FD89-44D8-93EF-9478BA4064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58827" cy="265043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958827" cy="265043"/>
    <xdr:pic>
      <xdr:nvPicPr>
        <xdr:cNvPr id="41" name="Picture 13">
          <a:extLst>
            <a:ext uri="{FF2B5EF4-FFF2-40B4-BE49-F238E27FC236}">
              <a16:creationId xmlns:a16="http://schemas.microsoft.com/office/drawing/2014/main" id="{CE3B15E1-F79A-4371-B1F8-AF72F2BCEB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58827" cy="265043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958827" cy="265043"/>
    <xdr:pic>
      <xdr:nvPicPr>
        <xdr:cNvPr id="42" name="Picture 14">
          <a:extLst>
            <a:ext uri="{FF2B5EF4-FFF2-40B4-BE49-F238E27FC236}">
              <a16:creationId xmlns:a16="http://schemas.microsoft.com/office/drawing/2014/main" id="{42A92B76-E71E-460C-92B7-F2D8E08A87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58827" cy="265043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958827" cy="265043"/>
    <xdr:pic>
      <xdr:nvPicPr>
        <xdr:cNvPr id="43" name="Picture 15">
          <a:extLst>
            <a:ext uri="{FF2B5EF4-FFF2-40B4-BE49-F238E27FC236}">
              <a16:creationId xmlns:a16="http://schemas.microsoft.com/office/drawing/2014/main" id="{ECAFE82E-6049-4611-B785-F2C0323C7D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58827" cy="265043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958827" cy="265043"/>
    <xdr:pic>
      <xdr:nvPicPr>
        <xdr:cNvPr id="44" name="Picture 16">
          <a:extLst>
            <a:ext uri="{FF2B5EF4-FFF2-40B4-BE49-F238E27FC236}">
              <a16:creationId xmlns:a16="http://schemas.microsoft.com/office/drawing/2014/main" id="{2861F6B3-7BAD-4A8A-87D3-7CE5430CD8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58827" cy="265043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958827" cy="265043"/>
    <xdr:pic>
      <xdr:nvPicPr>
        <xdr:cNvPr id="45" name="Picture 17">
          <a:extLst>
            <a:ext uri="{FF2B5EF4-FFF2-40B4-BE49-F238E27FC236}">
              <a16:creationId xmlns:a16="http://schemas.microsoft.com/office/drawing/2014/main" id="{E98B4983-28B5-4D6F-BB44-1D4D4CE3B2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58827" cy="265043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958827" cy="265043"/>
    <xdr:pic>
      <xdr:nvPicPr>
        <xdr:cNvPr id="46" name="Picture 18">
          <a:extLst>
            <a:ext uri="{FF2B5EF4-FFF2-40B4-BE49-F238E27FC236}">
              <a16:creationId xmlns:a16="http://schemas.microsoft.com/office/drawing/2014/main" id="{054D6D56-774B-413C-85A0-28F1DBCC8E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58827" cy="265043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958827" cy="265043"/>
    <xdr:pic>
      <xdr:nvPicPr>
        <xdr:cNvPr id="47" name="Picture 19">
          <a:extLst>
            <a:ext uri="{FF2B5EF4-FFF2-40B4-BE49-F238E27FC236}">
              <a16:creationId xmlns:a16="http://schemas.microsoft.com/office/drawing/2014/main" id="{204572FB-592A-4671-AD40-91004BA853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58827" cy="265043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958827" cy="265043"/>
    <xdr:pic>
      <xdr:nvPicPr>
        <xdr:cNvPr id="48" name="Picture 20">
          <a:extLst>
            <a:ext uri="{FF2B5EF4-FFF2-40B4-BE49-F238E27FC236}">
              <a16:creationId xmlns:a16="http://schemas.microsoft.com/office/drawing/2014/main" id="{7682E3E2-DEAD-493D-9CCB-568851C699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58827" cy="265043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958827" cy="265043"/>
    <xdr:pic>
      <xdr:nvPicPr>
        <xdr:cNvPr id="49" name="Picture 21">
          <a:extLst>
            <a:ext uri="{FF2B5EF4-FFF2-40B4-BE49-F238E27FC236}">
              <a16:creationId xmlns:a16="http://schemas.microsoft.com/office/drawing/2014/main" id="{98729AEF-EDAC-4B78-B92D-14A7413C43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58827" cy="265043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958827" cy="265043"/>
    <xdr:pic>
      <xdr:nvPicPr>
        <xdr:cNvPr id="50" name="Picture 22">
          <a:extLst>
            <a:ext uri="{FF2B5EF4-FFF2-40B4-BE49-F238E27FC236}">
              <a16:creationId xmlns:a16="http://schemas.microsoft.com/office/drawing/2014/main" id="{4AA17977-1A97-4600-91A1-226D81781F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58827" cy="265043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958827" cy="265043"/>
    <xdr:pic>
      <xdr:nvPicPr>
        <xdr:cNvPr id="51" name="Picture 23">
          <a:extLst>
            <a:ext uri="{FF2B5EF4-FFF2-40B4-BE49-F238E27FC236}">
              <a16:creationId xmlns:a16="http://schemas.microsoft.com/office/drawing/2014/main" id="{E0E358B1-EB2C-42C1-8896-F8811AB32B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58827" cy="265043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958827" cy="265043"/>
    <xdr:pic>
      <xdr:nvPicPr>
        <xdr:cNvPr id="52" name="Picture 24">
          <a:extLst>
            <a:ext uri="{FF2B5EF4-FFF2-40B4-BE49-F238E27FC236}">
              <a16:creationId xmlns:a16="http://schemas.microsoft.com/office/drawing/2014/main" id="{B18CA023-D84E-4660-AA73-00B9AACABA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58827" cy="265043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958827" cy="265043"/>
    <xdr:pic>
      <xdr:nvPicPr>
        <xdr:cNvPr id="53" name="Picture 25">
          <a:extLst>
            <a:ext uri="{FF2B5EF4-FFF2-40B4-BE49-F238E27FC236}">
              <a16:creationId xmlns:a16="http://schemas.microsoft.com/office/drawing/2014/main" id="{C9FDEED4-BC12-4354-A974-F1262D7A42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58827" cy="265043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958827" cy="265043"/>
    <xdr:pic>
      <xdr:nvPicPr>
        <xdr:cNvPr id="54" name="Picture 26">
          <a:extLst>
            <a:ext uri="{FF2B5EF4-FFF2-40B4-BE49-F238E27FC236}">
              <a16:creationId xmlns:a16="http://schemas.microsoft.com/office/drawing/2014/main" id="{ED4E744A-BA34-47A6-B2ED-1E0D7DE09D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58827" cy="265043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958827" cy="265043"/>
    <xdr:pic>
      <xdr:nvPicPr>
        <xdr:cNvPr id="55" name="Picture 27">
          <a:extLst>
            <a:ext uri="{FF2B5EF4-FFF2-40B4-BE49-F238E27FC236}">
              <a16:creationId xmlns:a16="http://schemas.microsoft.com/office/drawing/2014/main" id="{4CB47B42-6911-44E3-915F-3F9BD1F32E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58827" cy="265043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958827" cy="265043"/>
    <xdr:pic>
      <xdr:nvPicPr>
        <xdr:cNvPr id="56" name="Picture 28">
          <a:extLst>
            <a:ext uri="{FF2B5EF4-FFF2-40B4-BE49-F238E27FC236}">
              <a16:creationId xmlns:a16="http://schemas.microsoft.com/office/drawing/2014/main" id="{13EED729-2AF4-44FB-A700-530045A8F4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58827" cy="265043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958827" cy="265043"/>
    <xdr:pic>
      <xdr:nvPicPr>
        <xdr:cNvPr id="57" name="Picture 29">
          <a:extLst>
            <a:ext uri="{FF2B5EF4-FFF2-40B4-BE49-F238E27FC236}">
              <a16:creationId xmlns:a16="http://schemas.microsoft.com/office/drawing/2014/main" id="{AA26B16E-73EB-4C91-B695-D1F9496940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58827" cy="265043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958827" cy="265043"/>
    <xdr:pic>
      <xdr:nvPicPr>
        <xdr:cNvPr id="58" name="Picture 30">
          <a:extLst>
            <a:ext uri="{FF2B5EF4-FFF2-40B4-BE49-F238E27FC236}">
              <a16:creationId xmlns:a16="http://schemas.microsoft.com/office/drawing/2014/main" id="{7BEB50E6-90BC-45D2-8520-168483F087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58827" cy="265043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958827" cy="265043"/>
    <xdr:pic>
      <xdr:nvPicPr>
        <xdr:cNvPr id="59" name="Picture 31">
          <a:extLst>
            <a:ext uri="{FF2B5EF4-FFF2-40B4-BE49-F238E27FC236}">
              <a16:creationId xmlns:a16="http://schemas.microsoft.com/office/drawing/2014/main" id="{2AE4BB16-1D6D-479E-B45F-B518DB953A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58827" cy="265043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958827" cy="265043"/>
    <xdr:pic>
      <xdr:nvPicPr>
        <xdr:cNvPr id="60" name="Picture 32">
          <a:extLst>
            <a:ext uri="{FF2B5EF4-FFF2-40B4-BE49-F238E27FC236}">
              <a16:creationId xmlns:a16="http://schemas.microsoft.com/office/drawing/2014/main" id="{81E5C99C-9015-4623-B7CC-5546A0E26C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58827" cy="265043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958827" cy="265043"/>
    <xdr:pic>
      <xdr:nvPicPr>
        <xdr:cNvPr id="61" name="Picture 33">
          <a:extLst>
            <a:ext uri="{FF2B5EF4-FFF2-40B4-BE49-F238E27FC236}">
              <a16:creationId xmlns:a16="http://schemas.microsoft.com/office/drawing/2014/main" id="{958E5A76-6DFD-4A93-923F-D201447942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58827" cy="265043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958827" cy="265043"/>
    <xdr:pic>
      <xdr:nvPicPr>
        <xdr:cNvPr id="62" name="Picture 34">
          <a:extLst>
            <a:ext uri="{FF2B5EF4-FFF2-40B4-BE49-F238E27FC236}">
              <a16:creationId xmlns:a16="http://schemas.microsoft.com/office/drawing/2014/main" id="{E6DD4B67-4A4C-4ED1-8944-96584BB411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58827" cy="265043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958827" cy="265043"/>
    <xdr:pic>
      <xdr:nvPicPr>
        <xdr:cNvPr id="63" name="Picture 35">
          <a:extLst>
            <a:ext uri="{FF2B5EF4-FFF2-40B4-BE49-F238E27FC236}">
              <a16:creationId xmlns:a16="http://schemas.microsoft.com/office/drawing/2014/main" id="{F1859682-0D24-4E67-B090-9C46F5076C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58827" cy="265043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958827" cy="265043"/>
    <xdr:pic>
      <xdr:nvPicPr>
        <xdr:cNvPr id="64" name="Picture 36">
          <a:extLst>
            <a:ext uri="{FF2B5EF4-FFF2-40B4-BE49-F238E27FC236}">
              <a16:creationId xmlns:a16="http://schemas.microsoft.com/office/drawing/2014/main" id="{AA2FFCF1-F096-4523-9295-6D5E58623C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58827" cy="265043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958827" cy="265043"/>
    <xdr:pic>
      <xdr:nvPicPr>
        <xdr:cNvPr id="65" name="Picture 37">
          <a:extLst>
            <a:ext uri="{FF2B5EF4-FFF2-40B4-BE49-F238E27FC236}">
              <a16:creationId xmlns:a16="http://schemas.microsoft.com/office/drawing/2014/main" id="{FBD067BD-947E-42EE-8F56-253D57CF28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58827" cy="265043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958827" cy="265043"/>
    <xdr:pic>
      <xdr:nvPicPr>
        <xdr:cNvPr id="66" name="Picture 38">
          <a:extLst>
            <a:ext uri="{FF2B5EF4-FFF2-40B4-BE49-F238E27FC236}">
              <a16:creationId xmlns:a16="http://schemas.microsoft.com/office/drawing/2014/main" id="{52BE1FA5-B932-4D3B-856F-DC3FF356AA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58827" cy="265043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958827" cy="265043"/>
    <xdr:pic>
      <xdr:nvPicPr>
        <xdr:cNvPr id="67" name="Picture 39">
          <a:extLst>
            <a:ext uri="{FF2B5EF4-FFF2-40B4-BE49-F238E27FC236}">
              <a16:creationId xmlns:a16="http://schemas.microsoft.com/office/drawing/2014/main" id="{23B16D5D-F56D-4243-B556-4338BB1E17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58827" cy="265043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958827" cy="265043"/>
    <xdr:pic>
      <xdr:nvPicPr>
        <xdr:cNvPr id="68" name="Picture 40">
          <a:extLst>
            <a:ext uri="{FF2B5EF4-FFF2-40B4-BE49-F238E27FC236}">
              <a16:creationId xmlns:a16="http://schemas.microsoft.com/office/drawing/2014/main" id="{2CAB08B0-AE68-4E89-B600-100CDB516D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58827" cy="265043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958827" cy="265043"/>
    <xdr:pic>
      <xdr:nvPicPr>
        <xdr:cNvPr id="69" name="Picture 41">
          <a:extLst>
            <a:ext uri="{FF2B5EF4-FFF2-40B4-BE49-F238E27FC236}">
              <a16:creationId xmlns:a16="http://schemas.microsoft.com/office/drawing/2014/main" id="{1A702EDA-CCFE-4246-A64E-26F145C4D4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58827" cy="265043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958827" cy="265043"/>
    <xdr:pic>
      <xdr:nvPicPr>
        <xdr:cNvPr id="70" name="Picture 42">
          <a:extLst>
            <a:ext uri="{FF2B5EF4-FFF2-40B4-BE49-F238E27FC236}">
              <a16:creationId xmlns:a16="http://schemas.microsoft.com/office/drawing/2014/main" id="{07CA9484-3D29-41E5-9CEB-BB4CC4197E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58827" cy="265043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958827" cy="265043"/>
    <xdr:pic>
      <xdr:nvPicPr>
        <xdr:cNvPr id="71" name="Picture 43">
          <a:extLst>
            <a:ext uri="{FF2B5EF4-FFF2-40B4-BE49-F238E27FC236}">
              <a16:creationId xmlns:a16="http://schemas.microsoft.com/office/drawing/2014/main" id="{61B03AA4-80E0-44E7-8FAD-E7D30C6B8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58827" cy="265043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958827" cy="265043"/>
    <xdr:pic>
      <xdr:nvPicPr>
        <xdr:cNvPr id="72" name="Picture 44">
          <a:extLst>
            <a:ext uri="{FF2B5EF4-FFF2-40B4-BE49-F238E27FC236}">
              <a16:creationId xmlns:a16="http://schemas.microsoft.com/office/drawing/2014/main" id="{31F55A68-3075-44C2-9F9B-CCAD9470E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58827" cy="265043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958827" cy="265043"/>
    <xdr:pic>
      <xdr:nvPicPr>
        <xdr:cNvPr id="73" name="Picture 45">
          <a:extLst>
            <a:ext uri="{FF2B5EF4-FFF2-40B4-BE49-F238E27FC236}">
              <a16:creationId xmlns:a16="http://schemas.microsoft.com/office/drawing/2014/main" id="{86F5976B-9DD0-4C91-810A-A94E52E85C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58827" cy="265043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958827" cy="265043"/>
    <xdr:pic>
      <xdr:nvPicPr>
        <xdr:cNvPr id="74" name="Picture 1">
          <a:extLst>
            <a:ext uri="{FF2B5EF4-FFF2-40B4-BE49-F238E27FC236}">
              <a16:creationId xmlns:a16="http://schemas.microsoft.com/office/drawing/2014/main" id="{6F28DE67-11B2-460F-BBE0-7DDB4A8652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58827" cy="265043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958827" cy="265043"/>
    <xdr:pic>
      <xdr:nvPicPr>
        <xdr:cNvPr id="75" name="Picture 47">
          <a:extLst>
            <a:ext uri="{FF2B5EF4-FFF2-40B4-BE49-F238E27FC236}">
              <a16:creationId xmlns:a16="http://schemas.microsoft.com/office/drawing/2014/main" id="{91C60F15-126D-4300-9C9B-E34D452D89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58827" cy="265043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958827" cy="265043"/>
    <xdr:pic>
      <xdr:nvPicPr>
        <xdr:cNvPr id="76" name="Picture 48">
          <a:extLst>
            <a:ext uri="{FF2B5EF4-FFF2-40B4-BE49-F238E27FC236}">
              <a16:creationId xmlns:a16="http://schemas.microsoft.com/office/drawing/2014/main" id="{5B1BA94C-056F-4DC5-8549-A76A7F8202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58827" cy="265043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958827" cy="265043"/>
    <xdr:pic>
      <xdr:nvPicPr>
        <xdr:cNvPr id="77" name="Picture 49">
          <a:extLst>
            <a:ext uri="{FF2B5EF4-FFF2-40B4-BE49-F238E27FC236}">
              <a16:creationId xmlns:a16="http://schemas.microsoft.com/office/drawing/2014/main" id="{B8C0DC34-9F65-4831-B2EB-F4C3E22EFB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58827" cy="265043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958827" cy="265043"/>
    <xdr:pic>
      <xdr:nvPicPr>
        <xdr:cNvPr id="78" name="Picture 50">
          <a:extLst>
            <a:ext uri="{FF2B5EF4-FFF2-40B4-BE49-F238E27FC236}">
              <a16:creationId xmlns:a16="http://schemas.microsoft.com/office/drawing/2014/main" id="{72446781-C16D-49A2-BBA5-C337380051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58827" cy="265043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958827" cy="265043"/>
    <xdr:pic>
      <xdr:nvPicPr>
        <xdr:cNvPr id="79" name="Picture 51">
          <a:extLst>
            <a:ext uri="{FF2B5EF4-FFF2-40B4-BE49-F238E27FC236}">
              <a16:creationId xmlns:a16="http://schemas.microsoft.com/office/drawing/2014/main" id="{33959CD4-FA22-477F-8A6D-C97249B8CF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58827" cy="265043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958827" cy="265043"/>
    <xdr:pic>
      <xdr:nvPicPr>
        <xdr:cNvPr id="80" name="Picture 52">
          <a:extLst>
            <a:ext uri="{FF2B5EF4-FFF2-40B4-BE49-F238E27FC236}">
              <a16:creationId xmlns:a16="http://schemas.microsoft.com/office/drawing/2014/main" id="{2B892EA3-6F88-484B-A97A-0C88E3265C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58827" cy="265043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958827" cy="265043"/>
    <xdr:pic>
      <xdr:nvPicPr>
        <xdr:cNvPr id="81" name="Picture 53">
          <a:extLst>
            <a:ext uri="{FF2B5EF4-FFF2-40B4-BE49-F238E27FC236}">
              <a16:creationId xmlns:a16="http://schemas.microsoft.com/office/drawing/2014/main" id="{626D3FF7-A79F-4AD9-9A75-16B3DFC8D6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58827" cy="265043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958827" cy="265043"/>
    <xdr:pic>
      <xdr:nvPicPr>
        <xdr:cNvPr id="82" name="Picture 54">
          <a:extLst>
            <a:ext uri="{FF2B5EF4-FFF2-40B4-BE49-F238E27FC236}">
              <a16:creationId xmlns:a16="http://schemas.microsoft.com/office/drawing/2014/main" id="{407DD960-D6D1-4501-B886-266EB9CD4E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58827" cy="265043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958827" cy="265043"/>
    <xdr:pic>
      <xdr:nvPicPr>
        <xdr:cNvPr id="83" name="Picture 55">
          <a:extLst>
            <a:ext uri="{FF2B5EF4-FFF2-40B4-BE49-F238E27FC236}">
              <a16:creationId xmlns:a16="http://schemas.microsoft.com/office/drawing/2014/main" id="{CDC55E7F-710A-4945-9A86-00BA36D234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58827" cy="265043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958827" cy="265043"/>
    <xdr:pic>
      <xdr:nvPicPr>
        <xdr:cNvPr id="84" name="Picture 56">
          <a:extLst>
            <a:ext uri="{FF2B5EF4-FFF2-40B4-BE49-F238E27FC236}">
              <a16:creationId xmlns:a16="http://schemas.microsoft.com/office/drawing/2014/main" id="{36F7BB56-5D27-449D-AF75-E8C41AC073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58827" cy="265043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958827" cy="265043"/>
    <xdr:pic>
      <xdr:nvPicPr>
        <xdr:cNvPr id="85" name="Picture 57">
          <a:extLst>
            <a:ext uri="{FF2B5EF4-FFF2-40B4-BE49-F238E27FC236}">
              <a16:creationId xmlns:a16="http://schemas.microsoft.com/office/drawing/2014/main" id="{C1451F1B-F753-4D0F-9F3B-23E517E88E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58827" cy="265043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958827" cy="265043"/>
    <xdr:pic>
      <xdr:nvPicPr>
        <xdr:cNvPr id="86" name="Picture 58">
          <a:extLst>
            <a:ext uri="{FF2B5EF4-FFF2-40B4-BE49-F238E27FC236}">
              <a16:creationId xmlns:a16="http://schemas.microsoft.com/office/drawing/2014/main" id="{7FBF3FCC-B050-4452-8D66-FF8FFA537B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58827" cy="265043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958827" cy="265043"/>
    <xdr:pic>
      <xdr:nvPicPr>
        <xdr:cNvPr id="87" name="Picture 59">
          <a:extLst>
            <a:ext uri="{FF2B5EF4-FFF2-40B4-BE49-F238E27FC236}">
              <a16:creationId xmlns:a16="http://schemas.microsoft.com/office/drawing/2014/main" id="{205D4BAB-9B51-4E77-918D-67FBAFCA56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58827" cy="265043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958827" cy="265043"/>
    <xdr:pic>
      <xdr:nvPicPr>
        <xdr:cNvPr id="88" name="Picture 60">
          <a:extLst>
            <a:ext uri="{FF2B5EF4-FFF2-40B4-BE49-F238E27FC236}">
              <a16:creationId xmlns:a16="http://schemas.microsoft.com/office/drawing/2014/main" id="{8D285295-0BA1-49F6-8C3F-5068B4D068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58827" cy="265043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958827" cy="265043"/>
    <xdr:pic>
      <xdr:nvPicPr>
        <xdr:cNvPr id="89" name="Picture 61">
          <a:extLst>
            <a:ext uri="{FF2B5EF4-FFF2-40B4-BE49-F238E27FC236}">
              <a16:creationId xmlns:a16="http://schemas.microsoft.com/office/drawing/2014/main" id="{42291EC8-42C7-4236-B1CC-F121B0D0C3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58827" cy="265043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958827" cy="265043"/>
    <xdr:pic>
      <xdr:nvPicPr>
        <xdr:cNvPr id="90" name="Picture 62">
          <a:extLst>
            <a:ext uri="{FF2B5EF4-FFF2-40B4-BE49-F238E27FC236}">
              <a16:creationId xmlns:a16="http://schemas.microsoft.com/office/drawing/2014/main" id="{9F137A92-B9A8-47FD-8753-5DAC34FFCC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58827" cy="265043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958827" cy="265043"/>
    <xdr:pic>
      <xdr:nvPicPr>
        <xdr:cNvPr id="91" name="Picture 63">
          <a:extLst>
            <a:ext uri="{FF2B5EF4-FFF2-40B4-BE49-F238E27FC236}">
              <a16:creationId xmlns:a16="http://schemas.microsoft.com/office/drawing/2014/main" id="{EF14E030-283C-4C26-8834-15DD5EA769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58827" cy="265043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958827" cy="265043"/>
    <xdr:pic>
      <xdr:nvPicPr>
        <xdr:cNvPr id="92" name="Picture 64">
          <a:extLst>
            <a:ext uri="{FF2B5EF4-FFF2-40B4-BE49-F238E27FC236}">
              <a16:creationId xmlns:a16="http://schemas.microsoft.com/office/drawing/2014/main" id="{8A962F5D-27E3-480F-BBBE-72883FECDB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58827" cy="265043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958827" cy="265043"/>
    <xdr:pic>
      <xdr:nvPicPr>
        <xdr:cNvPr id="93" name="Picture 65">
          <a:extLst>
            <a:ext uri="{FF2B5EF4-FFF2-40B4-BE49-F238E27FC236}">
              <a16:creationId xmlns:a16="http://schemas.microsoft.com/office/drawing/2014/main" id="{87C49AD3-62ED-4FDE-AD94-83A4D989D0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58827" cy="265043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958827" cy="265043"/>
    <xdr:pic>
      <xdr:nvPicPr>
        <xdr:cNvPr id="94" name="Picture 66">
          <a:extLst>
            <a:ext uri="{FF2B5EF4-FFF2-40B4-BE49-F238E27FC236}">
              <a16:creationId xmlns:a16="http://schemas.microsoft.com/office/drawing/2014/main" id="{CB407D84-A424-41DE-834C-5E1A63B94D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58827" cy="265043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958827" cy="265043"/>
    <xdr:pic>
      <xdr:nvPicPr>
        <xdr:cNvPr id="95" name="Picture 67">
          <a:extLst>
            <a:ext uri="{FF2B5EF4-FFF2-40B4-BE49-F238E27FC236}">
              <a16:creationId xmlns:a16="http://schemas.microsoft.com/office/drawing/2014/main" id="{28EDBC61-BC86-4994-916D-EA6A087C86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58827" cy="265043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958827" cy="265043"/>
    <xdr:pic>
      <xdr:nvPicPr>
        <xdr:cNvPr id="96" name="Picture 68">
          <a:extLst>
            <a:ext uri="{FF2B5EF4-FFF2-40B4-BE49-F238E27FC236}">
              <a16:creationId xmlns:a16="http://schemas.microsoft.com/office/drawing/2014/main" id="{EA985066-EE6E-456E-9233-C0A89A6A7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58827" cy="265043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958827" cy="265043"/>
    <xdr:pic>
      <xdr:nvPicPr>
        <xdr:cNvPr id="97" name="Picture 69">
          <a:extLst>
            <a:ext uri="{FF2B5EF4-FFF2-40B4-BE49-F238E27FC236}">
              <a16:creationId xmlns:a16="http://schemas.microsoft.com/office/drawing/2014/main" id="{A6BF48D6-FA10-4EC5-AE3C-ECB8980E46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58827" cy="265043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958827" cy="265043"/>
    <xdr:pic>
      <xdr:nvPicPr>
        <xdr:cNvPr id="98" name="Picture 70">
          <a:extLst>
            <a:ext uri="{FF2B5EF4-FFF2-40B4-BE49-F238E27FC236}">
              <a16:creationId xmlns:a16="http://schemas.microsoft.com/office/drawing/2014/main" id="{DEFF48D6-C8EF-479F-8C07-0B2D1775A4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58827" cy="265043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958827" cy="265043"/>
    <xdr:pic>
      <xdr:nvPicPr>
        <xdr:cNvPr id="99" name="Picture 71">
          <a:extLst>
            <a:ext uri="{FF2B5EF4-FFF2-40B4-BE49-F238E27FC236}">
              <a16:creationId xmlns:a16="http://schemas.microsoft.com/office/drawing/2014/main" id="{45CE5AC1-7335-4E2C-853E-A0CB2D40D1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58827" cy="265043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958827" cy="265043"/>
    <xdr:pic>
      <xdr:nvPicPr>
        <xdr:cNvPr id="100" name="Picture 72">
          <a:extLst>
            <a:ext uri="{FF2B5EF4-FFF2-40B4-BE49-F238E27FC236}">
              <a16:creationId xmlns:a16="http://schemas.microsoft.com/office/drawing/2014/main" id="{1E347854-AA08-47D4-A7A8-4A0DB9ED7E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58827" cy="265043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958827" cy="265043"/>
    <xdr:pic>
      <xdr:nvPicPr>
        <xdr:cNvPr id="101" name="Picture 73">
          <a:extLst>
            <a:ext uri="{FF2B5EF4-FFF2-40B4-BE49-F238E27FC236}">
              <a16:creationId xmlns:a16="http://schemas.microsoft.com/office/drawing/2014/main" id="{B82389A0-E12D-4D78-A281-22563603E6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58827" cy="265043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958827" cy="265043"/>
    <xdr:pic>
      <xdr:nvPicPr>
        <xdr:cNvPr id="102" name="Picture 74">
          <a:extLst>
            <a:ext uri="{FF2B5EF4-FFF2-40B4-BE49-F238E27FC236}">
              <a16:creationId xmlns:a16="http://schemas.microsoft.com/office/drawing/2014/main" id="{D96BB507-3458-4B70-A53A-134DE61248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58827" cy="265043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958827" cy="265043"/>
    <xdr:pic>
      <xdr:nvPicPr>
        <xdr:cNvPr id="103" name="Picture 75">
          <a:extLst>
            <a:ext uri="{FF2B5EF4-FFF2-40B4-BE49-F238E27FC236}">
              <a16:creationId xmlns:a16="http://schemas.microsoft.com/office/drawing/2014/main" id="{8745FDBB-2F7A-4B29-B453-9BF89232BF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58827" cy="265043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958827" cy="265043"/>
    <xdr:pic>
      <xdr:nvPicPr>
        <xdr:cNvPr id="104" name="Picture 76">
          <a:extLst>
            <a:ext uri="{FF2B5EF4-FFF2-40B4-BE49-F238E27FC236}">
              <a16:creationId xmlns:a16="http://schemas.microsoft.com/office/drawing/2014/main" id="{465F4591-39EA-4FA6-9CF5-3553704164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58827" cy="265043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958827" cy="265043"/>
    <xdr:pic>
      <xdr:nvPicPr>
        <xdr:cNvPr id="105" name="Picture 77">
          <a:extLst>
            <a:ext uri="{FF2B5EF4-FFF2-40B4-BE49-F238E27FC236}">
              <a16:creationId xmlns:a16="http://schemas.microsoft.com/office/drawing/2014/main" id="{F85BA212-36DA-4235-8D8A-CF57C7F6FC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58827" cy="265043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958827" cy="265043"/>
    <xdr:pic>
      <xdr:nvPicPr>
        <xdr:cNvPr id="106" name="Picture 78">
          <a:extLst>
            <a:ext uri="{FF2B5EF4-FFF2-40B4-BE49-F238E27FC236}">
              <a16:creationId xmlns:a16="http://schemas.microsoft.com/office/drawing/2014/main" id="{76CE341C-45F8-407E-A381-EBE3115DE9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58827" cy="265043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958827" cy="265043"/>
    <xdr:pic>
      <xdr:nvPicPr>
        <xdr:cNvPr id="107" name="Picture 79">
          <a:extLst>
            <a:ext uri="{FF2B5EF4-FFF2-40B4-BE49-F238E27FC236}">
              <a16:creationId xmlns:a16="http://schemas.microsoft.com/office/drawing/2014/main" id="{8DC1B8A9-53BC-4DF7-8606-1624125E68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58827" cy="265043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958827" cy="265043"/>
    <xdr:pic>
      <xdr:nvPicPr>
        <xdr:cNvPr id="108" name="Picture 80">
          <a:extLst>
            <a:ext uri="{FF2B5EF4-FFF2-40B4-BE49-F238E27FC236}">
              <a16:creationId xmlns:a16="http://schemas.microsoft.com/office/drawing/2014/main" id="{44976615-F593-4962-9A00-90066E7F94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58827" cy="265043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958827" cy="265043"/>
    <xdr:pic>
      <xdr:nvPicPr>
        <xdr:cNvPr id="109" name="Picture 81">
          <a:extLst>
            <a:ext uri="{FF2B5EF4-FFF2-40B4-BE49-F238E27FC236}">
              <a16:creationId xmlns:a16="http://schemas.microsoft.com/office/drawing/2014/main" id="{5034800C-2996-4EF2-A2B8-6D55878BC7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58827" cy="265043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958827" cy="265043"/>
    <xdr:pic>
      <xdr:nvPicPr>
        <xdr:cNvPr id="110" name="Picture 82">
          <a:extLst>
            <a:ext uri="{FF2B5EF4-FFF2-40B4-BE49-F238E27FC236}">
              <a16:creationId xmlns:a16="http://schemas.microsoft.com/office/drawing/2014/main" id="{671E1021-B51D-457A-B4CA-AF0C20CFB8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58827" cy="265043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958827" cy="265043"/>
    <xdr:pic>
      <xdr:nvPicPr>
        <xdr:cNvPr id="111" name="Picture 83">
          <a:extLst>
            <a:ext uri="{FF2B5EF4-FFF2-40B4-BE49-F238E27FC236}">
              <a16:creationId xmlns:a16="http://schemas.microsoft.com/office/drawing/2014/main" id="{AA1EE3A8-7A93-4917-977C-337445A0D0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58827" cy="265043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958827" cy="265043"/>
    <xdr:pic>
      <xdr:nvPicPr>
        <xdr:cNvPr id="112" name="Picture 84">
          <a:extLst>
            <a:ext uri="{FF2B5EF4-FFF2-40B4-BE49-F238E27FC236}">
              <a16:creationId xmlns:a16="http://schemas.microsoft.com/office/drawing/2014/main" id="{AFC9B146-5E28-48FD-99EF-50ED030730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58827" cy="265043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958827" cy="552450"/>
    <xdr:pic>
      <xdr:nvPicPr>
        <xdr:cNvPr id="113" name="Picture 85">
          <a:extLst>
            <a:ext uri="{FF2B5EF4-FFF2-40B4-BE49-F238E27FC236}">
              <a16:creationId xmlns:a16="http://schemas.microsoft.com/office/drawing/2014/main" id="{FDE6FB3A-5866-4DA7-B494-1D5E38F3DB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58827" cy="552450"/>
        </a:xfrm>
        <a:prstGeom prst="rect">
          <a:avLst/>
        </a:prstGeom>
        <a:noFill/>
        <a:ln w="9525"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77B358F-3A21-47DE-BB16-B5930D064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08691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2F902E82-CD02-4119-AC21-700D771C8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08691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8E485258-5415-43FA-BAF6-AFA9CBA1B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08691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A8311BA9-FBCE-4EA7-A0A1-B271ECD01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08691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E600DBB1-0258-461F-A62D-2375EC80E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08691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A0B85647-E035-4C80-A927-F977213BA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08691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511F58CC-D4BB-40C6-A294-54B59B7A9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08691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id="{310E855C-2BF9-4BAA-80F6-444D34F99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08691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A14E3E87-9745-4D91-A398-A47B8EA1D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08691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id="{FD83DF4D-CA5C-427F-A6BB-D3914F160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08691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BD5B5262-9F8C-431F-9910-70E4C474F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08691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13" name="Picture 1">
          <a:extLst>
            <a:ext uri="{FF2B5EF4-FFF2-40B4-BE49-F238E27FC236}">
              <a16:creationId xmlns:a16="http://schemas.microsoft.com/office/drawing/2014/main" id="{A2FBEEB5-45D3-43B1-8C7F-5F38455BA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08691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14" name="Picture 1">
          <a:extLst>
            <a:ext uri="{FF2B5EF4-FFF2-40B4-BE49-F238E27FC236}">
              <a16:creationId xmlns:a16="http://schemas.microsoft.com/office/drawing/2014/main" id="{2E97B318-EAD4-493F-A4A3-A59605C09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08691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15" name="Picture 1">
          <a:extLst>
            <a:ext uri="{FF2B5EF4-FFF2-40B4-BE49-F238E27FC236}">
              <a16:creationId xmlns:a16="http://schemas.microsoft.com/office/drawing/2014/main" id="{D23AA7F6-D3D8-4A50-94E8-1DA30FD05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08691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16" name="Picture 1">
          <a:extLst>
            <a:ext uri="{FF2B5EF4-FFF2-40B4-BE49-F238E27FC236}">
              <a16:creationId xmlns:a16="http://schemas.microsoft.com/office/drawing/2014/main" id="{FDC7A534-14F8-4771-9B4A-BFF9FAFCA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08691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17" name="Picture 1">
          <a:extLst>
            <a:ext uri="{FF2B5EF4-FFF2-40B4-BE49-F238E27FC236}">
              <a16:creationId xmlns:a16="http://schemas.microsoft.com/office/drawing/2014/main" id="{FC21315C-92C1-43EB-834C-B0DCD1D03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08691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18" name="Picture 1">
          <a:extLst>
            <a:ext uri="{FF2B5EF4-FFF2-40B4-BE49-F238E27FC236}">
              <a16:creationId xmlns:a16="http://schemas.microsoft.com/office/drawing/2014/main" id="{FB18A939-B552-47D4-9AE5-C4ABCC12C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08691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19" name="Picture 1">
          <a:extLst>
            <a:ext uri="{FF2B5EF4-FFF2-40B4-BE49-F238E27FC236}">
              <a16:creationId xmlns:a16="http://schemas.microsoft.com/office/drawing/2014/main" id="{38BEA404-0B19-470B-BFC7-75538B8DD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08691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20" name="Picture 1">
          <a:extLst>
            <a:ext uri="{FF2B5EF4-FFF2-40B4-BE49-F238E27FC236}">
              <a16:creationId xmlns:a16="http://schemas.microsoft.com/office/drawing/2014/main" id="{C55CBDF7-CBAA-491A-9FE7-E0EF3868F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08691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21" name="Picture 1">
          <a:extLst>
            <a:ext uri="{FF2B5EF4-FFF2-40B4-BE49-F238E27FC236}">
              <a16:creationId xmlns:a16="http://schemas.microsoft.com/office/drawing/2014/main" id="{ABD7FBD0-DC8B-460B-B31E-F8FE874B2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08691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4B282857-5FDD-4CB7-ACAC-E6D9C5092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08691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23" name="Picture 1">
          <a:extLst>
            <a:ext uri="{FF2B5EF4-FFF2-40B4-BE49-F238E27FC236}">
              <a16:creationId xmlns:a16="http://schemas.microsoft.com/office/drawing/2014/main" id="{B624C80F-256B-45A0-B20D-32412307C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08691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24" name="Picture 1">
          <a:extLst>
            <a:ext uri="{FF2B5EF4-FFF2-40B4-BE49-F238E27FC236}">
              <a16:creationId xmlns:a16="http://schemas.microsoft.com/office/drawing/2014/main" id="{27E22495-4A8F-4E9B-8A10-8E985F843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08691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25" name="Picture 1">
          <a:extLst>
            <a:ext uri="{FF2B5EF4-FFF2-40B4-BE49-F238E27FC236}">
              <a16:creationId xmlns:a16="http://schemas.microsoft.com/office/drawing/2014/main" id="{49AB45CE-528A-4B22-A986-021A4F726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08691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26" name="Picture 1">
          <a:extLst>
            <a:ext uri="{FF2B5EF4-FFF2-40B4-BE49-F238E27FC236}">
              <a16:creationId xmlns:a16="http://schemas.microsoft.com/office/drawing/2014/main" id="{F61C42B0-666E-49BB-89BE-5D98BE687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08691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27" name="Picture 1">
          <a:extLst>
            <a:ext uri="{FF2B5EF4-FFF2-40B4-BE49-F238E27FC236}">
              <a16:creationId xmlns:a16="http://schemas.microsoft.com/office/drawing/2014/main" id="{ABC8E150-6F49-4EA0-8DCA-49647EAA0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08691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28" name="Picture 1">
          <a:extLst>
            <a:ext uri="{FF2B5EF4-FFF2-40B4-BE49-F238E27FC236}">
              <a16:creationId xmlns:a16="http://schemas.microsoft.com/office/drawing/2014/main" id="{18B12184-4B02-4CB9-8D04-77ABB784B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08691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29" name="Picture 1">
          <a:extLst>
            <a:ext uri="{FF2B5EF4-FFF2-40B4-BE49-F238E27FC236}">
              <a16:creationId xmlns:a16="http://schemas.microsoft.com/office/drawing/2014/main" id="{7F55548E-1363-4737-AFFD-975078156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08691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30" name="Picture 1">
          <a:extLst>
            <a:ext uri="{FF2B5EF4-FFF2-40B4-BE49-F238E27FC236}">
              <a16:creationId xmlns:a16="http://schemas.microsoft.com/office/drawing/2014/main" id="{A2C0117C-DB19-4E36-B5C2-298916A22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08691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31" name="Picture 1">
          <a:extLst>
            <a:ext uri="{FF2B5EF4-FFF2-40B4-BE49-F238E27FC236}">
              <a16:creationId xmlns:a16="http://schemas.microsoft.com/office/drawing/2014/main" id="{175C92C9-83B2-438C-92FB-8B353AF38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08691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A27761A9-58D5-4F75-BCCC-0DDF83D58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08691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33" name="Picture 1">
          <a:extLst>
            <a:ext uri="{FF2B5EF4-FFF2-40B4-BE49-F238E27FC236}">
              <a16:creationId xmlns:a16="http://schemas.microsoft.com/office/drawing/2014/main" id="{2F3D8769-77CE-44ED-8E89-3B678C25A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08691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34" name="Picture 1">
          <a:extLst>
            <a:ext uri="{FF2B5EF4-FFF2-40B4-BE49-F238E27FC236}">
              <a16:creationId xmlns:a16="http://schemas.microsoft.com/office/drawing/2014/main" id="{4A3AAD27-EA31-4B2E-AF77-DCB4FBA16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08691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35" name="Picture 1">
          <a:extLst>
            <a:ext uri="{FF2B5EF4-FFF2-40B4-BE49-F238E27FC236}">
              <a16:creationId xmlns:a16="http://schemas.microsoft.com/office/drawing/2014/main" id="{980FB54D-1FDC-448F-AC49-1C170B102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08691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36" name="Picture 1">
          <a:extLst>
            <a:ext uri="{FF2B5EF4-FFF2-40B4-BE49-F238E27FC236}">
              <a16:creationId xmlns:a16="http://schemas.microsoft.com/office/drawing/2014/main" id="{59B08E3C-E857-4A13-91BD-9925F423A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08691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37" name="Picture 1">
          <a:extLst>
            <a:ext uri="{FF2B5EF4-FFF2-40B4-BE49-F238E27FC236}">
              <a16:creationId xmlns:a16="http://schemas.microsoft.com/office/drawing/2014/main" id="{20045D75-CB29-49AD-86B2-168CB7F10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08691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38" name="Picture 1">
          <a:extLst>
            <a:ext uri="{FF2B5EF4-FFF2-40B4-BE49-F238E27FC236}">
              <a16:creationId xmlns:a16="http://schemas.microsoft.com/office/drawing/2014/main" id="{C5F0AD83-A1C7-4D0B-8CF1-47A5CE0BA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08691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39" name="Picture 1">
          <a:extLst>
            <a:ext uri="{FF2B5EF4-FFF2-40B4-BE49-F238E27FC236}">
              <a16:creationId xmlns:a16="http://schemas.microsoft.com/office/drawing/2014/main" id="{5A44E752-7510-4678-A757-1E8DBDA89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08691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40" name="Picture 1">
          <a:extLst>
            <a:ext uri="{FF2B5EF4-FFF2-40B4-BE49-F238E27FC236}">
              <a16:creationId xmlns:a16="http://schemas.microsoft.com/office/drawing/2014/main" id="{B88F0E22-F520-43B5-BA3F-9801BA919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08691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41" name="Picture 1">
          <a:extLst>
            <a:ext uri="{FF2B5EF4-FFF2-40B4-BE49-F238E27FC236}">
              <a16:creationId xmlns:a16="http://schemas.microsoft.com/office/drawing/2014/main" id="{98FDDC13-10A5-4804-9277-DFC43FF58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08691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42" name="Picture 41">
          <a:extLst>
            <a:ext uri="{FF2B5EF4-FFF2-40B4-BE49-F238E27FC236}">
              <a16:creationId xmlns:a16="http://schemas.microsoft.com/office/drawing/2014/main" id="{0581EBDE-D27D-4BB3-B2FA-4B84F0247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08691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43" name="Picture 1">
          <a:extLst>
            <a:ext uri="{FF2B5EF4-FFF2-40B4-BE49-F238E27FC236}">
              <a16:creationId xmlns:a16="http://schemas.microsoft.com/office/drawing/2014/main" id="{292E9743-E0B4-49D6-AAFB-FE4CBC494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08691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44" name="Picture 1">
          <a:extLst>
            <a:ext uri="{FF2B5EF4-FFF2-40B4-BE49-F238E27FC236}">
              <a16:creationId xmlns:a16="http://schemas.microsoft.com/office/drawing/2014/main" id="{1DC170F3-0598-4075-8301-517E320C7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08691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45" name="Picture 1">
          <a:extLst>
            <a:ext uri="{FF2B5EF4-FFF2-40B4-BE49-F238E27FC236}">
              <a16:creationId xmlns:a16="http://schemas.microsoft.com/office/drawing/2014/main" id="{FDFEA1A6-9741-401C-9C93-D4512B6EF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08691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46" name="Picture 1">
          <a:extLst>
            <a:ext uri="{FF2B5EF4-FFF2-40B4-BE49-F238E27FC236}">
              <a16:creationId xmlns:a16="http://schemas.microsoft.com/office/drawing/2014/main" id="{A07DE6F4-2882-404A-A69D-45224BAB0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08691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47" name="Picture 1">
          <a:extLst>
            <a:ext uri="{FF2B5EF4-FFF2-40B4-BE49-F238E27FC236}">
              <a16:creationId xmlns:a16="http://schemas.microsoft.com/office/drawing/2014/main" id="{45321734-01A7-4FA4-860B-BD84CF606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08691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48" name="Picture 1">
          <a:extLst>
            <a:ext uri="{FF2B5EF4-FFF2-40B4-BE49-F238E27FC236}">
              <a16:creationId xmlns:a16="http://schemas.microsoft.com/office/drawing/2014/main" id="{F449E4A8-3E70-472E-8261-497DF0214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08691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49" name="Picture 1">
          <a:extLst>
            <a:ext uri="{FF2B5EF4-FFF2-40B4-BE49-F238E27FC236}">
              <a16:creationId xmlns:a16="http://schemas.microsoft.com/office/drawing/2014/main" id="{21D2E7A3-48E6-4653-AAF4-820CA0F41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08691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50" name="Picture 1">
          <a:extLst>
            <a:ext uri="{FF2B5EF4-FFF2-40B4-BE49-F238E27FC236}">
              <a16:creationId xmlns:a16="http://schemas.microsoft.com/office/drawing/2014/main" id="{A2FF6788-D071-466F-A4CA-17A380091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08691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51" name="Picture 1">
          <a:extLst>
            <a:ext uri="{FF2B5EF4-FFF2-40B4-BE49-F238E27FC236}">
              <a16:creationId xmlns:a16="http://schemas.microsoft.com/office/drawing/2014/main" id="{E0D96146-FADD-4156-AB6A-D2DA7AEA0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08691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52" name="Picture 51">
          <a:extLst>
            <a:ext uri="{FF2B5EF4-FFF2-40B4-BE49-F238E27FC236}">
              <a16:creationId xmlns:a16="http://schemas.microsoft.com/office/drawing/2014/main" id="{2A0F1B67-249B-45F1-B4AD-51B935C4B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08691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53" name="Picture 1">
          <a:extLst>
            <a:ext uri="{FF2B5EF4-FFF2-40B4-BE49-F238E27FC236}">
              <a16:creationId xmlns:a16="http://schemas.microsoft.com/office/drawing/2014/main" id="{18E99618-CF44-4BB9-AAD2-17972B781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08691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54" name="Picture 1">
          <a:extLst>
            <a:ext uri="{FF2B5EF4-FFF2-40B4-BE49-F238E27FC236}">
              <a16:creationId xmlns:a16="http://schemas.microsoft.com/office/drawing/2014/main" id="{F991DEC4-A24F-4F5F-BF65-8B91C0CDA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08691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55" name="Picture 1">
          <a:extLst>
            <a:ext uri="{FF2B5EF4-FFF2-40B4-BE49-F238E27FC236}">
              <a16:creationId xmlns:a16="http://schemas.microsoft.com/office/drawing/2014/main" id="{952F24C5-8A36-458A-8D4E-CBE5BF790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08691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56" name="Picture 1">
          <a:extLst>
            <a:ext uri="{FF2B5EF4-FFF2-40B4-BE49-F238E27FC236}">
              <a16:creationId xmlns:a16="http://schemas.microsoft.com/office/drawing/2014/main" id="{CA2712F3-FBF8-43B5-89A9-D8F089C40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08691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57" name="Picture 1">
          <a:extLst>
            <a:ext uri="{FF2B5EF4-FFF2-40B4-BE49-F238E27FC236}">
              <a16:creationId xmlns:a16="http://schemas.microsoft.com/office/drawing/2014/main" id="{C6ACC104-26DB-463C-AC48-87CF17702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08691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58" name="Picture 1">
          <a:extLst>
            <a:ext uri="{FF2B5EF4-FFF2-40B4-BE49-F238E27FC236}">
              <a16:creationId xmlns:a16="http://schemas.microsoft.com/office/drawing/2014/main" id="{469CC0BA-1045-4331-AAF2-0D4253F6F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08691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59" name="Picture 1">
          <a:extLst>
            <a:ext uri="{FF2B5EF4-FFF2-40B4-BE49-F238E27FC236}">
              <a16:creationId xmlns:a16="http://schemas.microsoft.com/office/drawing/2014/main" id="{4A3C9DD1-521D-4617-B660-A53785310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08691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60" name="Picture 1">
          <a:extLst>
            <a:ext uri="{FF2B5EF4-FFF2-40B4-BE49-F238E27FC236}">
              <a16:creationId xmlns:a16="http://schemas.microsoft.com/office/drawing/2014/main" id="{E3C95E97-F56E-4BF0-9641-16A27B4DF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08691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67235</xdr:colOff>
      <xdr:row>1</xdr:row>
      <xdr:rowOff>0</xdr:rowOff>
    </xdr:to>
    <xdr:pic>
      <xdr:nvPicPr>
        <xdr:cNvPr id="61" name="Picture 1">
          <a:extLst>
            <a:ext uri="{FF2B5EF4-FFF2-40B4-BE49-F238E27FC236}">
              <a16:creationId xmlns:a16="http://schemas.microsoft.com/office/drawing/2014/main" id="{E2D026EC-FADA-446E-9080-F9E1EF1A5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508691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565785</xdr:colOff>
      <xdr:row>0</xdr:row>
      <xdr:rowOff>161925</xdr:rowOff>
    </xdr:to>
    <xdr:pic>
      <xdr:nvPicPr>
        <xdr:cNvPr id="62" name="Picture 1">
          <a:extLst>
            <a:ext uri="{FF2B5EF4-FFF2-40B4-BE49-F238E27FC236}">
              <a16:creationId xmlns:a16="http://schemas.microsoft.com/office/drawing/2014/main" id="{26B092B1-FFD6-4C0F-A55E-B899035E3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8538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565785</xdr:colOff>
      <xdr:row>0</xdr:row>
      <xdr:rowOff>161925</xdr:rowOff>
    </xdr:to>
    <xdr:pic>
      <xdr:nvPicPr>
        <xdr:cNvPr id="63" name="Picture 11">
          <a:extLst>
            <a:ext uri="{FF2B5EF4-FFF2-40B4-BE49-F238E27FC236}">
              <a16:creationId xmlns:a16="http://schemas.microsoft.com/office/drawing/2014/main" id="{3DA5B436-01CF-4469-B94F-0CF7FB07AF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8538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565785</xdr:colOff>
      <xdr:row>0</xdr:row>
      <xdr:rowOff>161925</xdr:rowOff>
    </xdr:to>
    <xdr:pic>
      <xdr:nvPicPr>
        <xdr:cNvPr id="64" name="Picture 12">
          <a:extLst>
            <a:ext uri="{FF2B5EF4-FFF2-40B4-BE49-F238E27FC236}">
              <a16:creationId xmlns:a16="http://schemas.microsoft.com/office/drawing/2014/main" id="{A2DDCF3B-97B9-4A3D-A3D4-66537C02D4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8538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565785</xdr:colOff>
      <xdr:row>0</xdr:row>
      <xdr:rowOff>161925</xdr:rowOff>
    </xdr:to>
    <xdr:pic>
      <xdr:nvPicPr>
        <xdr:cNvPr id="65" name="Picture 13">
          <a:extLst>
            <a:ext uri="{FF2B5EF4-FFF2-40B4-BE49-F238E27FC236}">
              <a16:creationId xmlns:a16="http://schemas.microsoft.com/office/drawing/2014/main" id="{A7C0D3F1-3C41-42B2-9BAB-D7A05AFADC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8538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565785</xdr:colOff>
      <xdr:row>0</xdr:row>
      <xdr:rowOff>161925</xdr:rowOff>
    </xdr:to>
    <xdr:pic>
      <xdr:nvPicPr>
        <xdr:cNvPr id="66" name="Picture 14">
          <a:extLst>
            <a:ext uri="{FF2B5EF4-FFF2-40B4-BE49-F238E27FC236}">
              <a16:creationId xmlns:a16="http://schemas.microsoft.com/office/drawing/2014/main" id="{4B40DC7D-2606-4DD6-9D06-7282F76D95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8538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565785</xdr:colOff>
      <xdr:row>0</xdr:row>
      <xdr:rowOff>161925</xdr:rowOff>
    </xdr:to>
    <xdr:pic>
      <xdr:nvPicPr>
        <xdr:cNvPr id="67" name="Picture 15">
          <a:extLst>
            <a:ext uri="{FF2B5EF4-FFF2-40B4-BE49-F238E27FC236}">
              <a16:creationId xmlns:a16="http://schemas.microsoft.com/office/drawing/2014/main" id="{9AFADF4E-5B80-43C1-81A7-16A6C68A77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8538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565785</xdr:colOff>
      <xdr:row>0</xdr:row>
      <xdr:rowOff>161925</xdr:rowOff>
    </xdr:to>
    <xdr:pic>
      <xdr:nvPicPr>
        <xdr:cNvPr id="68" name="Picture 16">
          <a:extLst>
            <a:ext uri="{FF2B5EF4-FFF2-40B4-BE49-F238E27FC236}">
              <a16:creationId xmlns:a16="http://schemas.microsoft.com/office/drawing/2014/main" id="{27E055F3-0CDA-42AA-A5E2-59AAF4C9FE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8538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565785</xdr:colOff>
      <xdr:row>0</xdr:row>
      <xdr:rowOff>161925</xdr:rowOff>
    </xdr:to>
    <xdr:pic>
      <xdr:nvPicPr>
        <xdr:cNvPr id="69" name="Picture 17">
          <a:extLst>
            <a:ext uri="{FF2B5EF4-FFF2-40B4-BE49-F238E27FC236}">
              <a16:creationId xmlns:a16="http://schemas.microsoft.com/office/drawing/2014/main" id="{947F2FC5-ACAC-4F3A-AAAB-9E50FA318D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8538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565785</xdr:colOff>
      <xdr:row>0</xdr:row>
      <xdr:rowOff>161925</xdr:rowOff>
    </xdr:to>
    <xdr:pic>
      <xdr:nvPicPr>
        <xdr:cNvPr id="70" name="Picture 18">
          <a:extLst>
            <a:ext uri="{FF2B5EF4-FFF2-40B4-BE49-F238E27FC236}">
              <a16:creationId xmlns:a16="http://schemas.microsoft.com/office/drawing/2014/main" id="{6DAE7417-E4FF-4838-8296-1CFF1E292D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8538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565785</xdr:colOff>
      <xdr:row>0</xdr:row>
      <xdr:rowOff>161925</xdr:rowOff>
    </xdr:to>
    <xdr:pic>
      <xdr:nvPicPr>
        <xdr:cNvPr id="71" name="Picture 19">
          <a:extLst>
            <a:ext uri="{FF2B5EF4-FFF2-40B4-BE49-F238E27FC236}">
              <a16:creationId xmlns:a16="http://schemas.microsoft.com/office/drawing/2014/main" id="{420EC45F-F3AB-4A13-8A0C-43745223D8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8538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565785</xdr:colOff>
      <xdr:row>0</xdr:row>
      <xdr:rowOff>161925</xdr:rowOff>
    </xdr:to>
    <xdr:pic>
      <xdr:nvPicPr>
        <xdr:cNvPr id="72" name="Picture 11">
          <a:extLst>
            <a:ext uri="{FF2B5EF4-FFF2-40B4-BE49-F238E27FC236}">
              <a16:creationId xmlns:a16="http://schemas.microsoft.com/office/drawing/2014/main" id="{611D06D7-C418-4BA4-A844-DD552D4649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8538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565785</xdr:colOff>
      <xdr:row>0</xdr:row>
      <xdr:rowOff>161925</xdr:rowOff>
    </xdr:to>
    <xdr:pic>
      <xdr:nvPicPr>
        <xdr:cNvPr id="73" name="Picture 21">
          <a:extLst>
            <a:ext uri="{FF2B5EF4-FFF2-40B4-BE49-F238E27FC236}">
              <a16:creationId xmlns:a16="http://schemas.microsoft.com/office/drawing/2014/main" id="{F793B7ED-2CA6-425E-B8B9-67A4544091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8538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565785</xdr:colOff>
      <xdr:row>0</xdr:row>
      <xdr:rowOff>161925</xdr:rowOff>
    </xdr:to>
    <xdr:pic>
      <xdr:nvPicPr>
        <xdr:cNvPr id="74" name="Picture 22">
          <a:extLst>
            <a:ext uri="{FF2B5EF4-FFF2-40B4-BE49-F238E27FC236}">
              <a16:creationId xmlns:a16="http://schemas.microsoft.com/office/drawing/2014/main" id="{52E9CF6F-BAAD-4D4E-AEB7-2188B59A5F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8538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565785</xdr:colOff>
      <xdr:row>0</xdr:row>
      <xdr:rowOff>161925</xdr:rowOff>
    </xdr:to>
    <xdr:pic>
      <xdr:nvPicPr>
        <xdr:cNvPr id="75" name="Picture 23">
          <a:extLst>
            <a:ext uri="{FF2B5EF4-FFF2-40B4-BE49-F238E27FC236}">
              <a16:creationId xmlns:a16="http://schemas.microsoft.com/office/drawing/2014/main" id="{D497FAC0-23A7-4F49-A007-0D6DFB5C41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8538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565785</xdr:colOff>
      <xdr:row>0</xdr:row>
      <xdr:rowOff>161925</xdr:rowOff>
    </xdr:to>
    <xdr:pic>
      <xdr:nvPicPr>
        <xdr:cNvPr id="76" name="Picture 24">
          <a:extLst>
            <a:ext uri="{FF2B5EF4-FFF2-40B4-BE49-F238E27FC236}">
              <a16:creationId xmlns:a16="http://schemas.microsoft.com/office/drawing/2014/main" id="{5564BFBF-C45E-47AB-A5EF-1633D5141E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8538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565785</xdr:colOff>
      <xdr:row>0</xdr:row>
      <xdr:rowOff>161925</xdr:rowOff>
    </xdr:to>
    <xdr:pic>
      <xdr:nvPicPr>
        <xdr:cNvPr id="77" name="Picture 25">
          <a:extLst>
            <a:ext uri="{FF2B5EF4-FFF2-40B4-BE49-F238E27FC236}">
              <a16:creationId xmlns:a16="http://schemas.microsoft.com/office/drawing/2014/main" id="{30D5FE71-0A62-4FDD-9018-A1264419F0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8538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565785</xdr:colOff>
      <xdr:row>0</xdr:row>
      <xdr:rowOff>161925</xdr:rowOff>
    </xdr:to>
    <xdr:pic>
      <xdr:nvPicPr>
        <xdr:cNvPr id="78" name="Picture 26">
          <a:extLst>
            <a:ext uri="{FF2B5EF4-FFF2-40B4-BE49-F238E27FC236}">
              <a16:creationId xmlns:a16="http://schemas.microsoft.com/office/drawing/2014/main" id="{FBF0098C-375E-42A9-8136-457B29D2BA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8538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565785</xdr:colOff>
      <xdr:row>0</xdr:row>
      <xdr:rowOff>161925</xdr:rowOff>
    </xdr:to>
    <xdr:pic>
      <xdr:nvPicPr>
        <xdr:cNvPr id="79" name="Picture 27">
          <a:extLst>
            <a:ext uri="{FF2B5EF4-FFF2-40B4-BE49-F238E27FC236}">
              <a16:creationId xmlns:a16="http://schemas.microsoft.com/office/drawing/2014/main" id="{93C2386C-D81F-4A07-91D6-DB8E997493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8538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565785</xdr:colOff>
      <xdr:row>0</xdr:row>
      <xdr:rowOff>161925</xdr:rowOff>
    </xdr:to>
    <xdr:pic>
      <xdr:nvPicPr>
        <xdr:cNvPr id="80" name="Picture 28">
          <a:extLst>
            <a:ext uri="{FF2B5EF4-FFF2-40B4-BE49-F238E27FC236}">
              <a16:creationId xmlns:a16="http://schemas.microsoft.com/office/drawing/2014/main" id="{E43488D3-A755-4DD4-BAE9-AC87BE3936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8538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565785</xdr:colOff>
      <xdr:row>0</xdr:row>
      <xdr:rowOff>161925</xdr:rowOff>
    </xdr:to>
    <xdr:pic>
      <xdr:nvPicPr>
        <xdr:cNvPr id="81" name="Picture 29">
          <a:extLst>
            <a:ext uri="{FF2B5EF4-FFF2-40B4-BE49-F238E27FC236}">
              <a16:creationId xmlns:a16="http://schemas.microsoft.com/office/drawing/2014/main" id="{C6DF458E-4399-4DFD-98DC-FF7EFA160B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8538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565785</xdr:colOff>
      <xdr:row>0</xdr:row>
      <xdr:rowOff>161925</xdr:rowOff>
    </xdr:to>
    <xdr:pic>
      <xdr:nvPicPr>
        <xdr:cNvPr id="82" name="Picture 21">
          <a:extLst>
            <a:ext uri="{FF2B5EF4-FFF2-40B4-BE49-F238E27FC236}">
              <a16:creationId xmlns:a16="http://schemas.microsoft.com/office/drawing/2014/main" id="{163D7001-F588-45E2-94A0-E059F314D4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8538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565785</xdr:colOff>
      <xdr:row>0</xdr:row>
      <xdr:rowOff>161925</xdr:rowOff>
    </xdr:to>
    <xdr:pic>
      <xdr:nvPicPr>
        <xdr:cNvPr id="83" name="Picture 31">
          <a:extLst>
            <a:ext uri="{FF2B5EF4-FFF2-40B4-BE49-F238E27FC236}">
              <a16:creationId xmlns:a16="http://schemas.microsoft.com/office/drawing/2014/main" id="{E79C32E2-FB02-4DE6-AAA0-FAA2A83D5E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8538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565785</xdr:colOff>
      <xdr:row>0</xdr:row>
      <xdr:rowOff>161925</xdr:rowOff>
    </xdr:to>
    <xdr:pic>
      <xdr:nvPicPr>
        <xdr:cNvPr id="84" name="Picture 32">
          <a:extLst>
            <a:ext uri="{FF2B5EF4-FFF2-40B4-BE49-F238E27FC236}">
              <a16:creationId xmlns:a16="http://schemas.microsoft.com/office/drawing/2014/main" id="{F2A9F814-78CE-428D-B1E7-AD6BC76E68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8538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565785</xdr:colOff>
      <xdr:row>0</xdr:row>
      <xdr:rowOff>161925</xdr:rowOff>
    </xdr:to>
    <xdr:pic>
      <xdr:nvPicPr>
        <xdr:cNvPr id="85" name="Picture 33">
          <a:extLst>
            <a:ext uri="{FF2B5EF4-FFF2-40B4-BE49-F238E27FC236}">
              <a16:creationId xmlns:a16="http://schemas.microsoft.com/office/drawing/2014/main" id="{026EC30C-0FEB-4CD9-806E-7558476D4D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8538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565785</xdr:colOff>
      <xdr:row>0</xdr:row>
      <xdr:rowOff>161925</xdr:rowOff>
    </xdr:to>
    <xdr:pic>
      <xdr:nvPicPr>
        <xdr:cNvPr id="86" name="Picture 34">
          <a:extLst>
            <a:ext uri="{FF2B5EF4-FFF2-40B4-BE49-F238E27FC236}">
              <a16:creationId xmlns:a16="http://schemas.microsoft.com/office/drawing/2014/main" id="{B0C70069-EBBD-4C4F-8973-B28EE9E594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8538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565785</xdr:colOff>
      <xdr:row>0</xdr:row>
      <xdr:rowOff>161925</xdr:rowOff>
    </xdr:to>
    <xdr:pic>
      <xdr:nvPicPr>
        <xdr:cNvPr id="87" name="Picture 35">
          <a:extLst>
            <a:ext uri="{FF2B5EF4-FFF2-40B4-BE49-F238E27FC236}">
              <a16:creationId xmlns:a16="http://schemas.microsoft.com/office/drawing/2014/main" id="{7CAAFACC-5A77-4596-A70A-811EBF138B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8538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565785</xdr:colOff>
      <xdr:row>0</xdr:row>
      <xdr:rowOff>161925</xdr:rowOff>
    </xdr:to>
    <xdr:pic>
      <xdr:nvPicPr>
        <xdr:cNvPr id="88" name="Picture 36">
          <a:extLst>
            <a:ext uri="{FF2B5EF4-FFF2-40B4-BE49-F238E27FC236}">
              <a16:creationId xmlns:a16="http://schemas.microsoft.com/office/drawing/2014/main" id="{3FF954B1-F4C3-49B8-97D4-502E5AA050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8538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565785</xdr:colOff>
      <xdr:row>0</xdr:row>
      <xdr:rowOff>161925</xdr:rowOff>
    </xdr:to>
    <xdr:pic>
      <xdr:nvPicPr>
        <xdr:cNvPr id="89" name="Picture 37">
          <a:extLst>
            <a:ext uri="{FF2B5EF4-FFF2-40B4-BE49-F238E27FC236}">
              <a16:creationId xmlns:a16="http://schemas.microsoft.com/office/drawing/2014/main" id="{A9E40103-0159-4301-8CBF-F55E90D9BB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8538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565785</xdr:colOff>
      <xdr:row>0</xdr:row>
      <xdr:rowOff>161925</xdr:rowOff>
    </xdr:to>
    <xdr:pic>
      <xdr:nvPicPr>
        <xdr:cNvPr id="90" name="Picture 38">
          <a:extLst>
            <a:ext uri="{FF2B5EF4-FFF2-40B4-BE49-F238E27FC236}">
              <a16:creationId xmlns:a16="http://schemas.microsoft.com/office/drawing/2014/main" id="{6F1C4B7C-2949-40CF-B450-2357BA56B6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8538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565785</xdr:colOff>
      <xdr:row>0</xdr:row>
      <xdr:rowOff>161925</xdr:rowOff>
    </xdr:to>
    <xdr:pic>
      <xdr:nvPicPr>
        <xdr:cNvPr id="91" name="Picture 39">
          <a:extLst>
            <a:ext uri="{FF2B5EF4-FFF2-40B4-BE49-F238E27FC236}">
              <a16:creationId xmlns:a16="http://schemas.microsoft.com/office/drawing/2014/main" id="{DC766CDE-6700-4B3A-8314-E158C9531B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8538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565785</xdr:colOff>
      <xdr:row>0</xdr:row>
      <xdr:rowOff>161925</xdr:rowOff>
    </xdr:to>
    <xdr:pic>
      <xdr:nvPicPr>
        <xdr:cNvPr id="92" name="Picture 31">
          <a:extLst>
            <a:ext uri="{FF2B5EF4-FFF2-40B4-BE49-F238E27FC236}">
              <a16:creationId xmlns:a16="http://schemas.microsoft.com/office/drawing/2014/main" id="{BE382D95-AEF5-4C10-8B7A-7D0E2F994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8538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565785</xdr:colOff>
      <xdr:row>0</xdr:row>
      <xdr:rowOff>161925</xdr:rowOff>
    </xdr:to>
    <xdr:pic>
      <xdr:nvPicPr>
        <xdr:cNvPr id="93" name="Picture 41">
          <a:extLst>
            <a:ext uri="{FF2B5EF4-FFF2-40B4-BE49-F238E27FC236}">
              <a16:creationId xmlns:a16="http://schemas.microsoft.com/office/drawing/2014/main" id="{4952CD97-F1B2-4109-AABB-A29AB7FF88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8538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565785</xdr:colOff>
      <xdr:row>0</xdr:row>
      <xdr:rowOff>161925</xdr:rowOff>
    </xdr:to>
    <xdr:pic>
      <xdr:nvPicPr>
        <xdr:cNvPr id="94" name="Picture 42">
          <a:extLst>
            <a:ext uri="{FF2B5EF4-FFF2-40B4-BE49-F238E27FC236}">
              <a16:creationId xmlns:a16="http://schemas.microsoft.com/office/drawing/2014/main" id="{58C7D51F-82E0-434F-BA72-C1B33BDAB7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8538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565785</xdr:colOff>
      <xdr:row>0</xdr:row>
      <xdr:rowOff>161925</xdr:rowOff>
    </xdr:to>
    <xdr:pic>
      <xdr:nvPicPr>
        <xdr:cNvPr id="95" name="Picture 43">
          <a:extLst>
            <a:ext uri="{FF2B5EF4-FFF2-40B4-BE49-F238E27FC236}">
              <a16:creationId xmlns:a16="http://schemas.microsoft.com/office/drawing/2014/main" id="{A718B5FF-9FFE-4B4B-9D69-F97D5AD424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8538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565785</xdr:colOff>
      <xdr:row>0</xdr:row>
      <xdr:rowOff>161925</xdr:rowOff>
    </xdr:to>
    <xdr:pic>
      <xdr:nvPicPr>
        <xdr:cNvPr id="96" name="Picture 44">
          <a:extLst>
            <a:ext uri="{FF2B5EF4-FFF2-40B4-BE49-F238E27FC236}">
              <a16:creationId xmlns:a16="http://schemas.microsoft.com/office/drawing/2014/main" id="{2F5D7530-5EB4-4D07-BA72-E717DD3B9D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8538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565785</xdr:colOff>
      <xdr:row>0</xdr:row>
      <xdr:rowOff>161925</xdr:rowOff>
    </xdr:to>
    <xdr:pic>
      <xdr:nvPicPr>
        <xdr:cNvPr id="97" name="Picture 45">
          <a:extLst>
            <a:ext uri="{FF2B5EF4-FFF2-40B4-BE49-F238E27FC236}">
              <a16:creationId xmlns:a16="http://schemas.microsoft.com/office/drawing/2014/main" id="{138589D7-3A3C-4360-9241-6C611AB664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8538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565785</xdr:colOff>
      <xdr:row>0</xdr:row>
      <xdr:rowOff>161925</xdr:rowOff>
    </xdr:to>
    <xdr:pic>
      <xdr:nvPicPr>
        <xdr:cNvPr id="98" name="Picture 46">
          <a:extLst>
            <a:ext uri="{FF2B5EF4-FFF2-40B4-BE49-F238E27FC236}">
              <a16:creationId xmlns:a16="http://schemas.microsoft.com/office/drawing/2014/main" id="{72DEF36E-D8C4-4304-A0E9-7914A098BC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8538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565785</xdr:colOff>
      <xdr:row>0</xdr:row>
      <xdr:rowOff>161925</xdr:rowOff>
    </xdr:to>
    <xdr:pic>
      <xdr:nvPicPr>
        <xdr:cNvPr id="99" name="Picture 47">
          <a:extLst>
            <a:ext uri="{FF2B5EF4-FFF2-40B4-BE49-F238E27FC236}">
              <a16:creationId xmlns:a16="http://schemas.microsoft.com/office/drawing/2014/main" id="{C62C216F-1C90-42EB-BCE5-6F04D5D8B3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8538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565785</xdr:colOff>
      <xdr:row>0</xdr:row>
      <xdr:rowOff>161925</xdr:rowOff>
    </xdr:to>
    <xdr:pic>
      <xdr:nvPicPr>
        <xdr:cNvPr id="100" name="Picture 48">
          <a:extLst>
            <a:ext uri="{FF2B5EF4-FFF2-40B4-BE49-F238E27FC236}">
              <a16:creationId xmlns:a16="http://schemas.microsoft.com/office/drawing/2014/main" id="{DBA8C7AA-EB31-44E2-A5BA-A4E1F9F150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8538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565785</xdr:colOff>
      <xdr:row>0</xdr:row>
      <xdr:rowOff>161925</xdr:rowOff>
    </xdr:to>
    <xdr:pic>
      <xdr:nvPicPr>
        <xdr:cNvPr id="101" name="Picture 49">
          <a:extLst>
            <a:ext uri="{FF2B5EF4-FFF2-40B4-BE49-F238E27FC236}">
              <a16:creationId xmlns:a16="http://schemas.microsoft.com/office/drawing/2014/main" id="{04793C83-3B2E-4555-9F8B-E68E03571B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8538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565785</xdr:colOff>
      <xdr:row>0</xdr:row>
      <xdr:rowOff>161925</xdr:rowOff>
    </xdr:to>
    <xdr:pic>
      <xdr:nvPicPr>
        <xdr:cNvPr id="102" name="Picture 41">
          <a:extLst>
            <a:ext uri="{FF2B5EF4-FFF2-40B4-BE49-F238E27FC236}">
              <a16:creationId xmlns:a16="http://schemas.microsoft.com/office/drawing/2014/main" id="{7E94504F-D4D2-4E45-8A48-904E6D63F5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8538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565785</xdr:colOff>
      <xdr:row>0</xdr:row>
      <xdr:rowOff>161925</xdr:rowOff>
    </xdr:to>
    <xdr:pic>
      <xdr:nvPicPr>
        <xdr:cNvPr id="103" name="Picture 51">
          <a:extLst>
            <a:ext uri="{FF2B5EF4-FFF2-40B4-BE49-F238E27FC236}">
              <a16:creationId xmlns:a16="http://schemas.microsoft.com/office/drawing/2014/main" id="{FA2FABBE-062A-44E2-8637-858E82F5A9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8538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565785</xdr:colOff>
      <xdr:row>0</xdr:row>
      <xdr:rowOff>161925</xdr:rowOff>
    </xdr:to>
    <xdr:pic>
      <xdr:nvPicPr>
        <xdr:cNvPr id="104" name="Picture 52">
          <a:extLst>
            <a:ext uri="{FF2B5EF4-FFF2-40B4-BE49-F238E27FC236}">
              <a16:creationId xmlns:a16="http://schemas.microsoft.com/office/drawing/2014/main" id="{A2A9C9DB-71E5-4354-8B28-5633E363C9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8538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565785</xdr:colOff>
      <xdr:row>0</xdr:row>
      <xdr:rowOff>161925</xdr:rowOff>
    </xdr:to>
    <xdr:pic>
      <xdr:nvPicPr>
        <xdr:cNvPr id="105" name="Picture 53">
          <a:extLst>
            <a:ext uri="{FF2B5EF4-FFF2-40B4-BE49-F238E27FC236}">
              <a16:creationId xmlns:a16="http://schemas.microsoft.com/office/drawing/2014/main" id="{4205825A-A318-437E-AB18-ED6D6A8DE3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8538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565785</xdr:colOff>
      <xdr:row>0</xdr:row>
      <xdr:rowOff>161925</xdr:rowOff>
    </xdr:to>
    <xdr:pic>
      <xdr:nvPicPr>
        <xdr:cNvPr id="106" name="Picture 54">
          <a:extLst>
            <a:ext uri="{FF2B5EF4-FFF2-40B4-BE49-F238E27FC236}">
              <a16:creationId xmlns:a16="http://schemas.microsoft.com/office/drawing/2014/main" id="{424A9332-D680-4490-8936-AF891F7990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8538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565785</xdr:colOff>
      <xdr:row>0</xdr:row>
      <xdr:rowOff>161925</xdr:rowOff>
    </xdr:to>
    <xdr:pic>
      <xdr:nvPicPr>
        <xdr:cNvPr id="107" name="Picture 55">
          <a:extLst>
            <a:ext uri="{FF2B5EF4-FFF2-40B4-BE49-F238E27FC236}">
              <a16:creationId xmlns:a16="http://schemas.microsoft.com/office/drawing/2014/main" id="{B6042B19-AF55-4338-B3B7-3CA5FE8756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8538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565785</xdr:colOff>
      <xdr:row>0</xdr:row>
      <xdr:rowOff>161925</xdr:rowOff>
    </xdr:to>
    <xdr:pic>
      <xdr:nvPicPr>
        <xdr:cNvPr id="108" name="Picture 56">
          <a:extLst>
            <a:ext uri="{FF2B5EF4-FFF2-40B4-BE49-F238E27FC236}">
              <a16:creationId xmlns:a16="http://schemas.microsoft.com/office/drawing/2014/main" id="{22482EEF-B29D-4612-AA00-CC0C20B425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8538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565785</xdr:colOff>
      <xdr:row>0</xdr:row>
      <xdr:rowOff>161925</xdr:rowOff>
    </xdr:to>
    <xdr:pic>
      <xdr:nvPicPr>
        <xdr:cNvPr id="109" name="Picture 57">
          <a:extLst>
            <a:ext uri="{FF2B5EF4-FFF2-40B4-BE49-F238E27FC236}">
              <a16:creationId xmlns:a16="http://schemas.microsoft.com/office/drawing/2014/main" id="{F2DF0C6E-96E1-40A3-8CB5-AEF8671A1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8538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565785</xdr:colOff>
      <xdr:row>0</xdr:row>
      <xdr:rowOff>161925</xdr:rowOff>
    </xdr:to>
    <xdr:pic>
      <xdr:nvPicPr>
        <xdr:cNvPr id="110" name="Picture 58">
          <a:extLst>
            <a:ext uri="{FF2B5EF4-FFF2-40B4-BE49-F238E27FC236}">
              <a16:creationId xmlns:a16="http://schemas.microsoft.com/office/drawing/2014/main" id="{D3D4AF8F-38B5-4573-AA4A-268980545D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8538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565785</xdr:colOff>
      <xdr:row>0</xdr:row>
      <xdr:rowOff>161925</xdr:rowOff>
    </xdr:to>
    <xdr:pic>
      <xdr:nvPicPr>
        <xdr:cNvPr id="111" name="Picture 59">
          <a:extLst>
            <a:ext uri="{FF2B5EF4-FFF2-40B4-BE49-F238E27FC236}">
              <a16:creationId xmlns:a16="http://schemas.microsoft.com/office/drawing/2014/main" id="{CD172946-DDA9-4940-917E-81083F56AD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8538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565785</xdr:colOff>
      <xdr:row>0</xdr:row>
      <xdr:rowOff>161925</xdr:rowOff>
    </xdr:to>
    <xdr:pic>
      <xdr:nvPicPr>
        <xdr:cNvPr id="112" name="Picture 51">
          <a:extLst>
            <a:ext uri="{FF2B5EF4-FFF2-40B4-BE49-F238E27FC236}">
              <a16:creationId xmlns:a16="http://schemas.microsoft.com/office/drawing/2014/main" id="{03B7426A-FDD0-4A52-9BB4-EBC678A612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8538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565785</xdr:colOff>
      <xdr:row>0</xdr:row>
      <xdr:rowOff>161925</xdr:rowOff>
    </xdr:to>
    <xdr:pic>
      <xdr:nvPicPr>
        <xdr:cNvPr id="113" name="Picture 61">
          <a:extLst>
            <a:ext uri="{FF2B5EF4-FFF2-40B4-BE49-F238E27FC236}">
              <a16:creationId xmlns:a16="http://schemas.microsoft.com/office/drawing/2014/main" id="{AE3C8D41-F3BD-4581-BDBA-CA5B6992AE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8538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565785</xdr:colOff>
      <xdr:row>0</xdr:row>
      <xdr:rowOff>161925</xdr:rowOff>
    </xdr:to>
    <xdr:pic>
      <xdr:nvPicPr>
        <xdr:cNvPr id="114" name="Picture 62">
          <a:extLst>
            <a:ext uri="{FF2B5EF4-FFF2-40B4-BE49-F238E27FC236}">
              <a16:creationId xmlns:a16="http://schemas.microsoft.com/office/drawing/2014/main" id="{F9F57FD3-7FA7-4FD7-BEEA-ABFD2B785A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8538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565785</xdr:colOff>
      <xdr:row>0</xdr:row>
      <xdr:rowOff>161925</xdr:rowOff>
    </xdr:to>
    <xdr:pic>
      <xdr:nvPicPr>
        <xdr:cNvPr id="115" name="Picture 63">
          <a:extLst>
            <a:ext uri="{FF2B5EF4-FFF2-40B4-BE49-F238E27FC236}">
              <a16:creationId xmlns:a16="http://schemas.microsoft.com/office/drawing/2014/main" id="{509F450E-9F60-479C-A867-04C095B3E9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8538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565785</xdr:colOff>
      <xdr:row>0</xdr:row>
      <xdr:rowOff>161925</xdr:rowOff>
    </xdr:to>
    <xdr:pic>
      <xdr:nvPicPr>
        <xdr:cNvPr id="116" name="Picture 64">
          <a:extLst>
            <a:ext uri="{FF2B5EF4-FFF2-40B4-BE49-F238E27FC236}">
              <a16:creationId xmlns:a16="http://schemas.microsoft.com/office/drawing/2014/main" id="{67720C76-31EF-42A1-A732-DDD30B4B0F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8538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565785</xdr:colOff>
      <xdr:row>0</xdr:row>
      <xdr:rowOff>161925</xdr:rowOff>
    </xdr:to>
    <xdr:pic>
      <xdr:nvPicPr>
        <xdr:cNvPr id="117" name="Picture 65">
          <a:extLst>
            <a:ext uri="{FF2B5EF4-FFF2-40B4-BE49-F238E27FC236}">
              <a16:creationId xmlns:a16="http://schemas.microsoft.com/office/drawing/2014/main" id="{342A25CF-6B25-47EA-9279-C99BFA52E2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8538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565785</xdr:colOff>
      <xdr:row>0</xdr:row>
      <xdr:rowOff>161925</xdr:rowOff>
    </xdr:to>
    <xdr:pic>
      <xdr:nvPicPr>
        <xdr:cNvPr id="118" name="Picture 66">
          <a:extLst>
            <a:ext uri="{FF2B5EF4-FFF2-40B4-BE49-F238E27FC236}">
              <a16:creationId xmlns:a16="http://schemas.microsoft.com/office/drawing/2014/main" id="{12D21910-0DCD-4BBF-A27C-E77914702D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8538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565785</xdr:colOff>
      <xdr:row>0</xdr:row>
      <xdr:rowOff>161925</xdr:rowOff>
    </xdr:to>
    <xdr:pic>
      <xdr:nvPicPr>
        <xdr:cNvPr id="119" name="Picture 67">
          <a:extLst>
            <a:ext uri="{FF2B5EF4-FFF2-40B4-BE49-F238E27FC236}">
              <a16:creationId xmlns:a16="http://schemas.microsoft.com/office/drawing/2014/main" id="{B7BAD856-201F-40B1-B95B-60D6AA8FE9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8538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565785</xdr:colOff>
      <xdr:row>0</xdr:row>
      <xdr:rowOff>161925</xdr:rowOff>
    </xdr:to>
    <xdr:pic>
      <xdr:nvPicPr>
        <xdr:cNvPr id="120" name="Picture 68">
          <a:extLst>
            <a:ext uri="{FF2B5EF4-FFF2-40B4-BE49-F238E27FC236}">
              <a16:creationId xmlns:a16="http://schemas.microsoft.com/office/drawing/2014/main" id="{0968AB2F-7D7B-4FEC-AEED-39414414D2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8538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565785</xdr:colOff>
      <xdr:row>0</xdr:row>
      <xdr:rowOff>161925</xdr:rowOff>
    </xdr:to>
    <xdr:pic>
      <xdr:nvPicPr>
        <xdr:cNvPr id="121" name="Picture 69">
          <a:extLst>
            <a:ext uri="{FF2B5EF4-FFF2-40B4-BE49-F238E27FC236}">
              <a16:creationId xmlns:a16="http://schemas.microsoft.com/office/drawing/2014/main" id="{8CD31B9B-B79F-4306-825C-6721BA225B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8538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565785</xdr:colOff>
      <xdr:row>0</xdr:row>
      <xdr:rowOff>161925</xdr:rowOff>
    </xdr:to>
    <xdr:pic>
      <xdr:nvPicPr>
        <xdr:cNvPr id="122" name="Picture 1">
          <a:extLst>
            <a:ext uri="{FF2B5EF4-FFF2-40B4-BE49-F238E27FC236}">
              <a16:creationId xmlns:a16="http://schemas.microsoft.com/office/drawing/2014/main" id="{52BAFC3E-B5D6-46AF-8045-574C2E5482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8538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565785</xdr:colOff>
      <xdr:row>0</xdr:row>
      <xdr:rowOff>161925</xdr:rowOff>
    </xdr:to>
    <xdr:pic>
      <xdr:nvPicPr>
        <xdr:cNvPr id="123" name="Picture 71">
          <a:extLst>
            <a:ext uri="{FF2B5EF4-FFF2-40B4-BE49-F238E27FC236}">
              <a16:creationId xmlns:a16="http://schemas.microsoft.com/office/drawing/2014/main" id="{D1CBAED2-D3E6-4D2D-A47E-489235DA82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8538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565785</xdr:colOff>
      <xdr:row>0</xdr:row>
      <xdr:rowOff>161925</xdr:rowOff>
    </xdr:to>
    <xdr:pic>
      <xdr:nvPicPr>
        <xdr:cNvPr id="124" name="Picture 72">
          <a:extLst>
            <a:ext uri="{FF2B5EF4-FFF2-40B4-BE49-F238E27FC236}">
              <a16:creationId xmlns:a16="http://schemas.microsoft.com/office/drawing/2014/main" id="{EC5F5911-4C49-4C86-B9EF-92832C780A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8538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565785</xdr:colOff>
      <xdr:row>0</xdr:row>
      <xdr:rowOff>161925</xdr:rowOff>
    </xdr:to>
    <xdr:pic>
      <xdr:nvPicPr>
        <xdr:cNvPr id="125" name="Picture 73">
          <a:extLst>
            <a:ext uri="{FF2B5EF4-FFF2-40B4-BE49-F238E27FC236}">
              <a16:creationId xmlns:a16="http://schemas.microsoft.com/office/drawing/2014/main" id="{D1A8E487-D788-483D-A5A9-C52C4388A9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8538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565785</xdr:colOff>
      <xdr:row>0</xdr:row>
      <xdr:rowOff>161925</xdr:rowOff>
    </xdr:to>
    <xdr:pic>
      <xdr:nvPicPr>
        <xdr:cNvPr id="126" name="Picture 74">
          <a:extLst>
            <a:ext uri="{FF2B5EF4-FFF2-40B4-BE49-F238E27FC236}">
              <a16:creationId xmlns:a16="http://schemas.microsoft.com/office/drawing/2014/main" id="{337B21BA-3295-4BC7-9354-D31BBAFA29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8538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565785</xdr:colOff>
      <xdr:row>0</xdr:row>
      <xdr:rowOff>161925</xdr:rowOff>
    </xdr:to>
    <xdr:pic>
      <xdr:nvPicPr>
        <xdr:cNvPr id="127" name="Picture 75">
          <a:extLst>
            <a:ext uri="{FF2B5EF4-FFF2-40B4-BE49-F238E27FC236}">
              <a16:creationId xmlns:a16="http://schemas.microsoft.com/office/drawing/2014/main" id="{72D811CD-2309-4C5C-8D1C-BF5B1E5BA4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8538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565785</xdr:colOff>
      <xdr:row>0</xdr:row>
      <xdr:rowOff>161925</xdr:rowOff>
    </xdr:to>
    <xdr:pic>
      <xdr:nvPicPr>
        <xdr:cNvPr id="128" name="Picture 76">
          <a:extLst>
            <a:ext uri="{FF2B5EF4-FFF2-40B4-BE49-F238E27FC236}">
              <a16:creationId xmlns:a16="http://schemas.microsoft.com/office/drawing/2014/main" id="{D713D43E-BE69-4458-AB10-66352EEC16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8538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565785</xdr:colOff>
      <xdr:row>0</xdr:row>
      <xdr:rowOff>161925</xdr:rowOff>
    </xdr:to>
    <xdr:pic>
      <xdr:nvPicPr>
        <xdr:cNvPr id="129" name="Picture 77">
          <a:extLst>
            <a:ext uri="{FF2B5EF4-FFF2-40B4-BE49-F238E27FC236}">
              <a16:creationId xmlns:a16="http://schemas.microsoft.com/office/drawing/2014/main" id="{90249A5F-B967-472A-8FF4-94477A0FBA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8538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565785</xdr:colOff>
      <xdr:row>0</xdr:row>
      <xdr:rowOff>161925</xdr:rowOff>
    </xdr:to>
    <xdr:pic>
      <xdr:nvPicPr>
        <xdr:cNvPr id="130" name="Picture 78">
          <a:extLst>
            <a:ext uri="{FF2B5EF4-FFF2-40B4-BE49-F238E27FC236}">
              <a16:creationId xmlns:a16="http://schemas.microsoft.com/office/drawing/2014/main" id="{ED95DEF8-CC9F-400A-ABE1-389F70E632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8538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565785</xdr:colOff>
      <xdr:row>0</xdr:row>
      <xdr:rowOff>161925</xdr:rowOff>
    </xdr:to>
    <xdr:pic>
      <xdr:nvPicPr>
        <xdr:cNvPr id="131" name="Picture 79">
          <a:extLst>
            <a:ext uri="{FF2B5EF4-FFF2-40B4-BE49-F238E27FC236}">
              <a16:creationId xmlns:a16="http://schemas.microsoft.com/office/drawing/2014/main" id="{221F007F-A746-4565-A6BA-FD127231B4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8538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565785</xdr:colOff>
      <xdr:row>0</xdr:row>
      <xdr:rowOff>161925</xdr:rowOff>
    </xdr:to>
    <xdr:pic>
      <xdr:nvPicPr>
        <xdr:cNvPr id="132" name="Picture 11">
          <a:extLst>
            <a:ext uri="{FF2B5EF4-FFF2-40B4-BE49-F238E27FC236}">
              <a16:creationId xmlns:a16="http://schemas.microsoft.com/office/drawing/2014/main" id="{82BB6584-F29A-43FC-BD2C-4EEB96E01F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8538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565785</xdr:colOff>
      <xdr:row>0</xdr:row>
      <xdr:rowOff>161925</xdr:rowOff>
    </xdr:to>
    <xdr:pic>
      <xdr:nvPicPr>
        <xdr:cNvPr id="133" name="Picture 81">
          <a:extLst>
            <a:ext uri="{FF2B5EF4-FFF2-40B4-BE49-F238E27FC236}">
              <a16:creationId xmlns:a16="http://schemas.microsoft.com/office/drawing/2014/main" id="{774F9C46-181F-4FBB-8BBE-01CA5C9DB9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8538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565785</xdr:colOff>
      <xdr:row>0</xdr:row>
      <xdr:rowOff>161925</xdr:rowOff>
    </xdr:to>
    <xdr:pic>
      <xdr:nvPicPr>
        <xdr:cNvPr id="134" name="Picture 82">
          <a:extLst>
            <a:ext uri="{FF2B5EF4-FFF2-40B4-BE49-F238E27FC236}">
              <a16:creationId xmlns:a16="http://schemas.microsoft.com/office/drawing/2014/main" id="{F1100AA7-9C1E-484F-9E9C-97F367067E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8538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565785</xdr:colOff>
      <xdr:row>0</xdr:row>
      <xdr:rowOff>161925</xdr:rowOff>
    </xdr:to>
    <xdr:pic>
      <xdr:nvPicPr>
        <xdr:cNvPr id="135" name="Picture 83">
          <a:extLst>
            <a:ext uri="{FF2B5EF4-FFF2-40B4-BE49-F238E27FC236}">
              <a16:creationId xmlns:a16="http://schemas.microsoft.com/office/drawing/2014/main" id="{35E5373E-378B-4224-A358-9DB68A5DFA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8538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565785</xdr:colOff>
      <xdr:row>0</xdr:row>
      <xdr:rowOff>161925</xdr:rowOff>
    </xdr:to>
    <xdr:pic>
      <xdr:nvPicPr>
        <xdr:cNvPr id="136" name="Picture 84">
          <a:extLst>
            <a:ext uri="{FF2B5EF4-FFF2-40B4-BE49-F238E27FC236}">
              <a16:creationId xmlns:a16="http://schemas.microsoft.com/office/drawing/2014/main" id="{742F848E-AFC2-47E6-AFAB-322CA8570C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8538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565785</xdr:colOff>
      <xdr:row>0</xdr:row>
      <xdr:rowOff>161925</xdr:rowOff>
    </xdr:to>
    <xdr:pic>
      <xdr:nvPicPr>
        <xdr:cNvPr id="137" name="Picture 85">
          <a:extLst>
            <a:ext uri="{FF2B5EF4-FFF2-40B4-BE49-F238E27FC236}">
              <a16:creationId xmlns:a16="http://schemas.microsoft.com/office/drawing/2014/main" id="{F7DBEC10-487F-4B9C-BF43-61B98E5504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8538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565785</xdr:colOff>
      <xdr:row>0</xdr:row>
      <xdr:rowOff>161925</xdr:rowOff>
    </xdr:to>
    <xdr:pic>
      <xdr:nvPicPr>
        <xdr:cNvPr id="138" name="Picture 86">
          <a:extLst>
            <a:ext uri="{FF2B5EF4-FFF2-40B4-BE49-F238E27FC236}">
              <a16:creationId xmlns:a16="http://schemas.microsoft.com/office/drawing/2014/main" id="{5F8EEEBC-1EAD-4755-B3DF-A0F8F12DB5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8538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565785</xdr:colOff>
      <xdr:row>0</xdr:row>
      <xdr:rowOff>161925</xdr:rowOff>
    </xdr:to>
    <xdr:pic>
      <xdr:nvPicPr>
        <xdr:cNvPr id="139" name="Picture 87">
          <a:extLst>
            <a:ext uri="{FF2B5EF4-FFF2-40B4-BE49-F238E27FC236}">
              <a16:creationId xmlns:a16="http://schemas.microsoft.com/office/drawing/2014/main" id="{865F612A-AB1A-4828-A23C-E232603FFD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8538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565785</xdr:colOff>
      <xdr:row>0</xdr:row>
      <xdr:rowOff>161925</xdr:rowOff>
    </xdr:to>
    <xdr:pic>
      <xdr:nvPicPr>
        <xdr:cNvPr id="140" name="Picture 88">
          <a:extLst>
            <a:ext uri="{FF2B5EF4-FFF2-40B4-BE49-F238E27FC236}">
              <a16:creationId xmlns:a16="http://schemas.microsoft.com/office/drawing/2014/main" id="{356A1CAA-A59C-4EC7-B760-C66938DE42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8538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565785</xdr:colOff>
      <xdr:row>0</xdr:row>
      <xdr:rowOff>161925</xdr:rowOff>
    </xdr:to>
    <xdr:pic>
      <xdr:nvPicPr>
        <xdr:cNvPr id="141" name="Picture 89">
          <a:extLst>
            <a:ext uri="{FF2B5EF4-FFF2-40B4-BE49-F238E27FC236}">
              <a16:creationId xmlns:a16="http://schemas.microsoft.com/office/drawing/2014/main" id="{65AE6769-B94A-4F62-815E-125540B03C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8538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565785</xdr:colOff>
      <xdr:row>0</xdr:row>
      <xdr:rowOff>161925</xdr:rowOff>
    </xdr:to>
    <xdr:pic>
      <xdr:nvPicPr>
        <xdr:cNvPr id="142" name="Picture 21">
          <a:extLst>
            <a:ext uri="{FF2B5EF4-FFF2-40B4-BE49-F238E27FC236}">
              <a16:creationId xmlns:a16="http://schemas.microsoft.com/office/drawing/2014/main" id="{FBF666C0-DC44-4FA4-BF06-F15D4F2E59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8538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565785</xdr:colOff>
      <xdr:row>0</xdr:row>
      <xdr:rowOff>161925</xdr:rowOff>
    </xdr:to>
    <xdr:pic>
      <xdr:nvPicPr>
        <xdr:cNvPr id="143" name="Picture 91">
          <a:extLst>
            <a:ext uri="{FF2B5EF4-FFF2-40B4-BE49-F238E27FC236}">
              <a16:creationId xmlns:a16="http://schemas.microsoft.com/office/drawing/2014/main" id="{4BA31830-A3E0-4CC1-B823-EE796B1CE6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8538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565785</xdr:colOff>
      <xdr:row>0</xdr:row>
      <xdr:rowOff>161925</xdr:rowOff>
    </xdr:to>
    <xdr:pic>
      <xdr:nvPicPr>
        <xdr:cNvPr id="144" name="Picture 92">
          <a:extLst>
            <a:ext uri="{FF2B5EF4-FFF2-40B4-BE49-F238E27FC236}">
              <a16:creationId xmlns:a16="http://schemas.microsoft.com/office/drawing/2014/main" id="{B7F2F040-BABE-4BAC-BF6C-B01E890D70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8538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565785</xdr:colOff>
      <xdr:row>0</xdr:row>
      <xdr:rowOff>161925</xdr:rowOff>
    </xdr:to>
    <xdr:pic>
      <xdr:nvPicPr>
        <xdr:cNvPr id="145" name="Picture 93">
          <a:extLst>
            <a:ext uri="{FF2B5EF4-FFF2-40B4-BE49-F238E27FC236}">
              <a16:creationId xmlns:a16="http://schemas.microsoft.com/office/drawing/2014/main" id="{35A3D7FE-9769-4822-9A2A-81C75B1AA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8538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565785</xdr:colOff>
      <xdr:row>0</xdr:row>
      <xdr:rowOff>161925</xdr:rowOff>
    </xdr:to>
    <xdr:pic>
      <xdr:nvPicPr>
        <xdr:cNvPr id="146" name="Picture 94">
          <a:extLst>
            <a:ext uri="{FF2B5EF4-FFF2-40B4-BE49-F238E27FC236}">
              <a16:creationId xmlns:a16="http://schemas.microsoft.com/office/drawing/2014/main" id="{4E1B05CB-9FAE-4A1A-8DB7-45E05CF5BA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8538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565785</xdr:colOff>
      <xdr:row>0</xdr:row>
      <xdr:rowOff>161925</xdr:rowOff>
    </xdr:to>
    <xdr:pic>
      <xdr:nvPicPr>
        <xdr:cNvPr id="147" name="Picture 95">
          <a:extLst>
            <a:ext uri="{FF2B5EF4-FFF2-40B4-BE49-F238E27FC236}">
              <a16:creationId xmlns:a16="http://schemas.microsoft.com/office/drawing/2014/main" id="{C2B0A21C-0F73-4657-89B4-B361738B69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8538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565785</xdr:colOff>
      <xdr:row>0</xdr:row>
      <xdr:rowOff>161925</xdr:rowOff>
    </xdr:to>
    <xdr:pic>
      <xdr:nvPicPr>
        <xdr:cNvPr id="148" name="Picture 96">
          <a:extLst>
            <a:ext uri="{FF2B5EF4-FFF2-40B4-BE49-F238E27FC236}">
              <a16:creationId xmlns:a16="http://schemas.microsoft.com/office/drawing/2014/main" id="{9EF5F80D-7C27-499B-A5C5-9B0E79BB82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8538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565785</xdr:colOff>
      <xdr:row>0</xdr:row>
      <xdr:rowOff>161925</xdr:rowOff>
    </xdr:to>
    <xdr:pic>
      <xdr:nvPicPr>
        <xdr:cNvPr id="149" name="Picture 97">
          <a:extLst>
            <a:ext uri="{FF2B5EF4-FFF2-40B4-BE49-F238E27FC236}">
              <a16:creationId xmlns:a16="http://schemas.microsoft.com/office/drawing/2014/main" id="{AE5FE60F-D270-41D5-AE75-CB97A0F79E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8538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565785</xdr:colOff>
      <xdr:row>0</xdr:row>
      <xdr:rowOff>161925</xdr:rowOff>
    </xdr:to>
    <xdr:pic>
      <xdr:nvPicPr>
        <xdr:cNvPr id="150" name="Picture 98">
          <a:extLst>
            <a:ext uri="{FF2B5EF4-FFF2-40B4-BE49-F238E27FC236}">
              <a16:creationId xmlns:a16="http://schemas.microsoft.com/office/drawing/2014/main" id="{8B100E46-91F4-474F-A9E5-D174B67449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8538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565785</xdr:colOff>
      <xdr:row>0</xdr:row>
      <xdr:rowOff>161925</xdr:rowOff>
    </xdr:to>
    <xdr:pic>
      <xdr:nvPicPr>
        <xdr:cNvPr id="151" name="Picture 99">
          <a:extLst>
            <a:ext uri="{FF2B5EF4-FFF2-40B4-BE49-F238E27FC236}">
              <a16:creationId xmlns:a16="http://schemas.microsoft.com/office/drawing/2014/main" id="{6FD9D3E2-17D2-4537-A639-1762DB96BD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8538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565785</xdr:colOff>
      <xdr:row>0</xdr:row>
      <xdr:rowOff>161925</xdr:rowOff>
    </xdr:to>
    <xdr:pic>
      <xdr:nvPicPr>
        <xdr:cNvPr id="152" name="Picture 31">
          <a:extLst>
            <a:ext uri="{FF2B5EF4-FFF2-40B4-BE49-F238E27FC236}">
              <a16:creationId xmlns:a16="http://schemas.microsoft.com/office/drawing/2014/main" id="{D036DB72-64C0-4797-A37F-AC95C93EC4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8538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565785</xdr:colOff>
      <xdr:row>0</xdr:row>
      <xdr:rowOff>161925</xdr:rowOff>
    </xdr:to>
    <xdr:pic>
      <xdr:nvPicPr>
        <xdr:cNvPr id="153" name="Picture 101">
          <a:extLst>
            <a:ext uri="{FF2B5EF4-FFF2-40B4-BE49-F238E27FC236}">
              <a16:creationId xmlns:a16="http://schemas.microsoft.com/office/drawing/2014/main" id="{30BBA998-687E-4220-842D-3799A5716C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8538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565785</xdr:colOff>
      <xdr:row>0</xdr:row>
      <xdr:rowOff>161925</xdr:rowOff>
    </xdr:to>
    <xdr:pic>
      <xdr:nvPicPr>
        <xdr:cNvPr id="154" name="Picture 102">
          <a:extLst>
            <a:ext uri="{FF2B5EF4-FFF2-40B4-BE49-F238E27FC236}">
              <a16:creationId xmlns:a16="http://schemas.microsoft.com/office/drawing/2014/main" id="{FF74E79B-6559-409C-BA7C-14E0145800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8538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565785</xdr:colOff>
      <xdr:row>0</xdr:row>
      <xdr:rowOff>161925</xdr:rowOff>
    </xdr:to>
    <xdr:pic>
      <xdr:nvPicPr>
        <xdr:cNvPr id="155" name="Picture 103">
          <a:extLst>
            <a:ext uri="{FF2B5EF4-FFF2-40B4-BE49-F238E27FC236}">
              <a16:creationId xmlns:a16="http://schemas.microsoft.com/office/drawing/2014/main" id="{C89D3165-AF03-433B-8426-1FD802E14A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8538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565785</xdr:colOff>
      <xdr:row>0</xdr:row>
      <xdr:rowOff>161925</xdr:rowOff>
    </xdr:to>
    <xdr:pic>
      <xdr:nvPicPr>
        <xdr:cNvPr id="156" name="Picture 104">
          <a:extLst>
            <a:ext uri="{FF2B5EF4-FFF2-40B4-BE49-F238E27FC236}">
              <a16:creationId xmlns:a16="http://schemas.microsoft.com/office/drawing/2014/main" id="{7AD63996-DA1A-4B48-B4B9-96201C8D51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8538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565785</xdr:colOff>
      <xdr:row>0</xdr:row>
      <xdr:rowOff>161925</xdr:rowOff>
    </xdr:to>
    <xdr:pic>
      <xdr:nvPicPr>
        <xdr:cNvPr id="157" name="Picture 105">
          <a:extLst>
            <a:ext uri="{FF2B5EF4-FFF2-40B4-BE49-F238E27FC236}">
              <a16:creationId xmlns:a16="http://schemas.microsoft.com/office/drawing/2014/main" id="{F24E9A96-318F-4FB9-9347-C617700651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8538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565785</xdr:colOff>
      <xdr:row>0</xdr:row>
      <xdr:rowOff>161925</xdr:rowOff>
    </xdr:to>
    <xdr:pic>
      <xdr:nvPicPr>
        <xdr:cNvPr id="158" name="Picture 106">
          <a:extLst>
            <a:ext uri="{FF2B5EF4-FFF2-40B4-BE49-F238E27FC236}">
              <a16:creationId xmlns:a16="http://schemas.microsoft.com/office/drawing/2014/main" id="{6A47CDCD-0062-40A8-94BC-D943E66AC7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8538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565785</xdr:colOff>
      <xdr:row>0</xdr:row>
      <xdr:rowOff>161925</xdr:rowOff>
    </xdr:to>
    <xdr:pic>
      <xdr:nvPicPr>
        <xdr:cNvPr id="159" name="Picture 107">
          <a:extLst>
            <a:ext uri="{FF2B5EF4-FFF2-40B4-BE49-F238E27FC236}">
              <a16:creationId xmlns:a16="http://schemas.microsoft.com/office/drawing/2014/main" id="{C0F028E6-7489-4026-B34C-0921C50A63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8538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565785</xdr:colOff>
      <xdr:row>0</xdr:row>
      <xdr:rowOff>161925</xdr:rowOff>
    </xdr:to>
    <xdr:pic>
      <xdr:nvPicPr>
        <xdr:cNvPr id="160" name="Picture 108">
          <a:extLst>
            <a:ext uri="{FF2B5EF4-FFF2-40B4-BE49-F238E27FC236}">
              <a16:creationId xmlns:a16="http://schemas.microsoft.com/office/drawing/2014/main" id="{A3D95402-69BF-494A-A2A3-6B65FECDA6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8538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565785</xdr:colOff>
      <xdr:row>0</xdr:row>
      <xdr:rowOff>161925</xdr:rowOff>
    </xdr:to>
    <xdr:pic>
      <xdr:nvPicPr>
        <xdr:cNvPr id="161" name="Picture 109">
          <a:extLst>
            <a:ext uri="{FF2B5EF4-FFF2-40B4-BE49-F238E27FC236}">
              <a16:creationId xmlns:a16="http://schemas.microsoft.com/office/drawing/2014/main" id="{BA2CB4D5-7C2C-408B-8181-4E7F26ADD4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8538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565785</xdr:colOff>
      <xdr:row>0</xdr:row>
      <xdr:rowOff>161925</xdr:rowOff>
    </xdr:to>
    <xdr:pic>
      <xdr:nvPicPr>
        <xdr:cNvPr id="162" name="Picture 41">
          <a:extLst>
            <a:ext uri="{FF2B5EF4-FFF2-40B4-BE49-F238E27FC236}">
              <a16:creationId xmlns:a16="http://schemas.microsoft.com/office/drawing/2014/main" id="{55D07E67-6BA9-43A7-947A-1B312258FD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8538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565785</xdr:colOff>
      <xdr:row>0</xdr:row>
      <xdr:rowOff>161925</xdr:rowOff>
    </xdr:to>
    <xdr:pic>
      <xdr:nvPicPr>
        <xdr:cNvPr id="163" name="Picture 111">
          <a:extLst>
            <a:ext uri="{FF2B5EF4-FFF2-40B4-BE49-F238E27FC236}">
              <a16:creationId xmlns:a16="http://schemas.microsoft.com/office/drawing/2014/main" id="{8D57FCF3-D60D-4A95-AB1D-1595B6B11B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8538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565785</xdr:colOff>
      <xdr:row>0</xdr:row>
      <xdr:rowOff>161925</xdr:rowOff>
    </xdr:to>
    <xdr:pic>
      <xdr:nvPicPr>
        <xdr:cNvPr id="164" name="Picture 112">
          <a:extLst>
            <a:ext uri="{FF2B5EF4-FFF2-40B4-BE49-F238E27FC236}">
              <a16:creationId xmlns:a16="http://schemas.microsoft.com/office/drawing/2014/main" id="{F71B5D5F-5227-4AB8-A85E-8D0B4E3E12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8538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565785</xdr:colOff>
      <xdr:row>0</xdr:row>
      <xdr:rowOff>161925</xdr:rowOff>
    </xdr:to>
    <xdr:pic>
      <xdr:nvPicPr>
        <xdr:cNvPr id="165" name="Picture 113">
          <a:extLst>
            <a:ext uri="{FF2B5EF4-FFF2-40B4-BE49-F238E27FC236}">
              <a16:creationId xmlns:a16="http://schemas.microsoft.com/office/drawing/2014/main" id="{78310326-0292-40A9-9123-93A58FF0E0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8538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565785</xdr:colOff>
      <xdr:row>0</xdr:row>
      <xdr:rowOff>161925</xdr:rowOff>
    </xdr:to>
    <xdr:pic>
      <xdr:nvPicPr>
        <xdr:cNvPr id="166" name="Picture 114">
          <a:extLst>
            <a:ext uri="{FF2B5EF4-FFF2-40B4-BE49-F238E27FC236}">
              <a16:creationId xmlns:a16="http://schemas.microsoft.com/office/drawing/2014/main" id="{FF176DCB-E4CC-42D4-9B24-B678829C7F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8538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565785</xdr:colOff>
      <xdr:row>0</xdr:row>
      <xdr:rowOff>161925</xdr:rowOff>
    </xdr:to>
    <xdr:pic>
      <xdr:nvPicPr>
        <xdr:cNvPr id="167" name="Picture 115">
          <a:extLst>
            <a:ext uri="{FF2B5EF4-FFF2-40B4-BE49-F238E27FC236}">
              <a16:creationId xmlns:a16="http://schemas.microsoft.com/office/drawing/2014/main" id="{180C79A7-511E-494D-883C-DA8190E9C2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8538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565785</xdr:colOff>
      <xdr:row>0</xdr:row>
      <xdr:rowOff>161925</xdr:rowOff>
    </xdr:to>
    <xdr:pic>
      <xdr:nvPicPr>
        <xdr:cNvPr id="168" name="Picture 116">
          <a:extLst>
            <a:ext uri="{FF2B5EF4-FFF2-40B4-BE49-F238E27FC236}">
              <a16:creationId xmlns:a16="http://schemas.microsoft.com/office/drawing/2014/main" id="{4100D1D0-8CFF-4D46-906B-8318330E75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8538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565785</xdr:colOff>
      <xdr:row>0</xdr:row>
      <xdr:rowOff>161925</xdr:rowOff>
    </xdr:to>
    <xdr:pic>
      <xdr:nvPicPr>
        <xdr:cNvPr id="169" name="Picture 117">
          <a:extLst>
            <a:ext uri="{FF2B5EF4-FFF2-40B4-BE49-F238E27FC236}">
              <a16:creationId xmlns:a16="http://schemas.microsoft.com/office/drawing/2014/main" id="{D5CAF660-EE3B-4439-A77D-22E940AC24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8538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565785</xdr:colOff>
      <xdr:row>0</xdr:row>
      <xdr:rowOff>161925</xdr:rowOff>
    </xdr:to>
    <xdr:pic>
      <xdr:nvPicPr>
        <xdr:cNvPr id="170" name="Picture 118">
          <a:extLst>
            <a:ext uri="{FF2B5EF4-FFF2-40B4-BE49-F238E27FC236}">
              <a16:creationId xmlns:a16="http://schemas.microsoft.com/office/drawing/2014/main" id="{C119E75D-92EA-4810-8AAA-592E4DD37E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8538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565785</xdr:colOff>
      <xdr:row>0</xdr:row>
      <xdr:rowOff>161925</xdr:rowOff>
    </xdr:to>
    <xdr:pic>
      <xdr:nvPicPr>
        <xdr:cNvPr id="171" name="Picture 119">
          <a:extLst>
            <a:ext uri="{FF2B5EF4-FFF2-40B4-BE49-F238E27FC236}">
              <a16:creationId xmlns:a16="http://schemas.microsoft.com/office/drawing/2014/main" id="{DBFF7F5B-2B4A-4450-A7C2-9588A3B0BF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8538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565785</xdr:colOff>
      <xdr:row>0</xdr:row>
      <xdr:rowOff>161925</xdr:rowOff>
    </xdr:to>
    <xdr:pic>
      <xdr:nvPicPr>
        <xdr:cNvPr id="172" name="Picture 51">
          <a:extLst>
            <a:ext uri="{FF2B5EF4-FFF2-40B4-BE49-F238E27FC236}">
              <a16:creationId xmlns:a16="http://schemas.microsoft.com/office/drawing/2014/main" id="{7E2FB57E-C993-4F81-AD13-7556B4A0E0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8538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565785</xdr:colOff>
      <xdr:row>0</xdr:row>
      <xdr:rowOff>161925</xdr:rowOff>
    </xdr:to>
    <xdr:pic>
      <xdr:nvPicPr>
        <xdr:cNvPr id="173" name="Picture 121">
          <a:extLst>
            <a:ext uri="{FF2B5EF4-FFF2-40B4-BE49-F238E27FC236}">
              <a16:creationId xmlns:a16="http://schemas.microsoft.com/office/drawing/2014/main" id="{ADBEB816-1587-43F3-9879-520379D750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8538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565785</xdr:colOff>
      <xdr:row>0</xdr:row>
      <xdr:rowOff>161925</xdr:rowOff>
    </xdr:to>
    <xdr:pic>
      <xdr:nvPicPr>
        <xdr:cNvPr id="174" name="Picture 122">
          <a:extLst>
            <a:ext uri="{FF2B5EF4-FFF2-40B4-BE49-F238E27FC236}">
              <a16:creationId xmlns:a16="http://schemas.microsoft.com/office/drawing/2014/main" id="{9C23A5E7-4523-4368-85FC-4B2229B502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8538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565785</xdr:colOff>
      <xdr:row>0</xdr:row>
      <xdr:rowOff>161925</xdr:rowOff>
    </xdr:to>
    <xdr:pic>
      <xdr:nvPicPr>
        <xdr:cNvPr id="175" name="Picture 123">
          <a:extLst>
            <a:ext uri="{FF2B5EF4-FFF2-40B4-BE49-F238E27FC236}">
              <a16:creationId xmlns:a16="http://schemas.microsoft.com/office/drawing/2014/main" id="{4EDE444D-21C1-4060-B3FF-3563B2E833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8538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565785</xdr:colOff>
      <xdr:row>0</xdr:row>
      <xdr:rowOff>161925</xdr:rowOff>
    </xdr:to>
    <xdr:pic>
      <xdr:nvPicPr>
        <xdr:cNvPr id="176" name="Picture 124">
          <a:extLst>
            <a:ext uri="{FF2B5EF4-FFF2-40B4-BE49-F238E27FC236}">
              <a16:creationId xmlns:a16="http://schemas.microsoft.com/office/drawing/2014/main" id="{D06380E3-30B5-4278-8E5A-B562AD1B12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8538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565785</xdr:colOff>
      <xdr:row>0</xdr:row>
      <xdr:rowOff>161925</xdr:rowOff>
    </xdr:to>
    <xdr:pic>
      <xdr:nvPicPr>
        <xdr:cNvPr id="177" name="Picture 125">
          <a:extLst>
            <a:ext uri="{FF2B5EF4-FFF2-40B4-BE49-F238E27FC236}">
              <a16:creationId xmlns:a16="http://schemas.microsoft.com/office/drawing/2014/main" id="{D7B52646-BF00-4909-9F12-B7603D5234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8538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565785</xdr:colOff>
      <xdr:row>0</xdr:row>
      <xdr:rowOff>161925</xdr:rowOff>
    </xdr:to>
    <xdr:pic>
      <xdr:nvPicPr>
        <xdr:cNvPr id="178" name="Picture 126">
          <a:extLst>
            <a:ext uri="{FF2B5EF4-FFF2-40B4-BE49-F238E27FC236}">
              <a16:creationId xmlns:a16="http://schemas.microsoft.com/office/drawing/2014/main" id="{19AF64E8-167B-46CF-8766-C1C4566A17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8538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565785</xdr:colOff>
      <xdr:row>0</xdr:row>
      <xdr:rowOff>161925</xdr:rowOff>
    </xdr:to>
    <xdr:pic>
      <xdr:nvPicPr>
        <xdr:cNvPr id="179" name="Picture 127">
          <a:extLst>
            <a:ext uri="{FF2B5EF4-FFF2-40B4-BE49-F238E27FC236}">
              <a16:creationId xmlns:a16="http://schemas.microsoft.com/office/drawing/2014/main" id="{0313DB7D-7E88-487D-9164-3A97EEA908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8538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565785</xdr:colOff>
      <xdr:row>0</xdr:row>
      <xdr:rowOff>161925</xdr:rowOff>
    </xdr:to>
    <xdr:pic>
      <xdr:nvPicPr>
        <xdr:cNvPr id="180" name="Picture 128">
          <a:extLst>
            <a:ext uri="{FF2B5EF4-FFF2-40B4-BE49-F238E27FC236}">
              <a16:creationId xmlns:a16="http://schemas.microsoft.com/office/drawing/2014/main" id="{84F16ECB-FD48-486D-8991-C160D8C7C4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8538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565785</xdr:colOff>
      <xdr:row>1</xdr:row>
      <xdr:rowOff>180975</xdr:rowOff>
    </xdr:to>
    <xdr:pic>
      <xdr:nvPicPr>
        <xdr:cNvPr id="181" name="Picture 129">
          <a:extLst>
            <a:ext uri="{FF2B5EF4-FFF2-40B4-BE49-F238E27FC236}">
              <a16:creationId xmlns:a16="http://schemas.microsoft.com/office/drawing/2014/main" id="{4FC54C60-7630-40A6-81CE-82656F7642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4985385" cy="3714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76200</xdr:rowOff>
    </xdr:from>
    <xdr:to>
      <xdr:col>1</xdr:col>
      <xdr:colOff>1101173</xdr:colOff>
      <xdr:row>1</xdr:row>
      <xdr:rowOff>577712</xdr:rowOff>
    </xdr:to>
    <xdr:pic>
      <xdr:nvPicPr>
        <xdr:cNvPr id="2" name="Picture 4" descr="LOGO.jpg">
          <a:extLst>
            <a:ext uri="{FF2B5EF4-FFF2-40B4-BE49-F238E27FC236}">
              <a16:creationId xmlns:a16="http://schemas.microsoft.com/office/drawing/2014/main" id="{0092AAD3-2436-4581-805A-87D5171327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15454" b="82388"/>
        <a:stretch>
          <a:fillRect/>
        </a:stretch>
      </xdr:blipFill>
      <xdr:spPr bwMode="auto">
        <a:xfrm>
          <a:off x="0" y="219075"/>
          <a:ext cx="2910923" cy="501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525199</xdr:colOff>
      <xdr:row>1</xdr:row>
      <xdr:rowOff>96741</xdr:rowOff>
    </xdr:from>
    <xdr:to>
      <xdr:col>8</xdr:col>
      <xdr:colOff>271407</xdr:colOff>
      <xdr:row>4</xdr:row>
      <xdr:rowOff>138582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A9EFEA21-F88B-409E-B25D-7989458D998D}"/>
            </a:ext>
          </a:extLst>
        </xdr:cNvPr>
        <xdr:cNvSpPr txBox="1">
          <a:spLocks noChangeArrowheads="1"/>
        </xdr:cNvSpPr>
      </xdr:nvSpPr>
      <xdr:spPr bwMode="auto">
        <a:xfrm>
          <a:off x="3449374" y="334866"/>
          <a:ext cx="4403933" cy="60381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1300"/>
            </a:lnSpc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+mn-lt"/>
              <a:cs typeface="Arial"/>
            </a:rPr>
            <a:t>TRANSHIPMENT SCHEDULE</a:t>
          </a:r>
        </a:p>
        <a:p>
          <a:pPr algn="ctr" rtl="0">
            <a:lnSpc>
              <a:spcPts val="800"/>
            </a:lnSpc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+mn-lt"/>
              <a:cs typeface="Arial"/>
            </a:rPr>
            <a:t> CONTAINERS EX HAI PHONG CITY TO  SOUTH AMERICA </a:t>
          </a:r>
          <a:endParaRPr lang="en-US" sz="1100" b="1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lnSpc>
              <a:spcPts val="800"/>
            </a:lnSpc>
            <a:defRPr sz="1000"/>
          </a:pPr>
          <a:r>
            <a:rPr lang="en-US" sz="1100" b="1" i="1" u="none" strike="noStrike" baseline="0">
              <a:solidFill>
                <a:srgbClr val="000000"/>
              </a:solidFill>
              <a:latin typeface="+mn-lt"/>
              <a:cs typeface="Arial"/>
            </a:rPr>
            <a:t>(SA3 SERVICE)</a:t>
          </a:r>
        </a:p>
        <a:p>
          <a:pPr algn="ctr" rtl="0">
            <a:lnSpc>
              <a:spcPts val="700"/>
            </a:lnSpc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900"/>
            </a:lnSpc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66675</xdr:rowOff>
    </xdr:from>
    <xdr:to>
      <xdr:col>3</xdr:col>
      <xdr:colOff>9525</xdr:colOff>
      <xdr:row>2</xdr:row>
      <xdr:rowOff>133350</xdr:rowOff>
    </xdr:to>
    <xdr:pic>
      <xdr:nvPicPr>
        <xdr:cNvPr id="4" name="Picture 4" descr="LOGO.jpg">
          <a:extLst>
            <a:ext uri="{FF2B5EF4-FFF2-40B4-BE49-F238E27FC236}">
              <a16:creationId xmlns:a16="http://schemas.microsoft.com/office/drawing/2014/main" id="{D57CF91B-5385-417E-9C1F-262AF59DB1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5454" b="82388"/>
        <a:stretch>
          <a:fillRect/>
        </a:stretch>
      </xdr:blipFill>
      <xdr:spPr bwMode="auto">
        <a:xfrm>
          <a:off x="47625" y="66675"/>
          <a:ext cx="28860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512444</xdr:colOff>
      <xdr:row>0</xdr:row>
      <xdr:rowOff>38100</xdr:rowOff>
    </xdr:from>
    <xdr:to>
      <xdr:col>8</xdr:col>
      <xdr:colOff>3777</xdr:colOff>
      <xdr:row>5</xdr:row>
      <xdr:rowOff>161925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BF36B46C-9404-47DF-9EE7-E8391B2D33CA}"/>
            </a:ext>
          </a:extLst>
        </xdr:cNvPr>
        <xdr:cNvSpPr txBox="1">
          <a:spLocks noChangeArrowheads="1"/>
        </xdr:cNvSpPr>
      </xdr:nvSpPr>
      <xdr:spPr bwMode="auto">
        <a:xfrm>
          <a:off x="4503419" y="38100"/>
          <a:ext cx="4453858" cy="10668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TRANSHIPMENT SCHEDULE</a:t>
          </a:r>
          <a:endParaRPr lang="en-US" sz="2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CONTAINERS EX HAI PHONG CITY TO  SOUTH AMERICA </a:t>
          </a:r>
          <a:endParaRPr lang="en-U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100" b="1" i="1" u="none" strike="noStrike" baseline="0">
              <a:solidFill>
                <a:srgbClr val="000000"/>
              </a:solidFill>
              <a:latin typeface="Arial"/>
              <a:cs typeface="Arial"/>
            </a:rPr>
            <a:t>(SA4  SERVICE)</a:t>
          </a:r>
        </a:p>
        <a:p>
          <a:pPr algn="ctr" rtl="0">
            <a:defRPr sz="1000"/>
          </a:pPr>
          <a:r>
            <a:rPr lang="en-US" sz="1100" b="0" i="1" u="none" strike="noStrike" baseline="0">
              <a:solidFill>
                <a:srgbClr val="000000"/>
              </a:solidFill>
              <a:latin typeface="Arial"/>
              <a:cs typeface="Arial"/>
            </a:rPr>
            <a:t>MEXICO - COLOMBIA - PERU - CHILE</a:t>
          </a:r>
        </a:p>
        <a:p>
          <a:pPr algn="ctr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512445</xdr:colOff>
      <xdr:row>4</xdr:row>
      <xdr:rowOff>152400</xdr:rowOff>
    </xdr:from>
    <xdr:to>
      <xdr:col>7</xdr:col>
      <xdr:colOff>29</xdr:colOff>
      <xdr:row>5</xdr:row>
      <xdr:rowOff>161925</xdr:rowOff>
    </xdr:to>
    <xdr:sp macro="" textlink="">
      <xdr:nvSpPr>
        <xdr:cNvPr id="3" name="Text Box 17">
          <a:extLst>
            <a:ext uri="{FF2B5EF4-FFF2-40B4-BE49-F238E27FC236}">
              <a16:creationId xmlns:a16="http://schemas.microsoft.com/office/drawing/2014/main" id="{71636C8D-DC2A-46F6-92EC-085B74FC950C}"/>
            </a:ext>
          </a:extLst>
        </xdr:cNvPr>
        <xdr:cNvSpPr txBox="1">
          <a:spLocks noChangeArrowheads="1"/>
        </xdr:cNvSpPr>
      </xdr:nvSpPr>
      <xdr:spPr bwMode="auto">
        <a:xfrm>
          <a:off x="4503420" y="933450"/>
          <a:ext cx="3659534" cy="171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1300"/>
            </a:lnSpc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ctr" rtl="0">
            <a:lnSpc>
              <a:spcPts val="1200"/>
            </a:lnSpc>
            <a:defRPr sz="1000"/>
          </a:pPr>
          <a:endParaRPr lang="en-US" sz="1100" b="1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. 	</a:t>
          </a:r>
        </a:p>
      </xdr:txBody>
    </xdr:sp>
    <xdr:clientData/>
  </xdr:twoCellAnchor>
  <xdr:twoCellAnchor>
    <xdr:from>
      <xdr:col>0</xdr:col>
      <xdr:colOff>47625</xdr:colOff>
      <xdr:row>0</xdr:row>
      <xdr:rowOff>66675</xdr:rowOff>
    </xdr:from>
    <xdr:to>
      <xdr:col>3</xdr:col>
      <xdr:colOff>9525</xdr:colOff>
      <xdr:row>2</xdr:row>
      <xdr:rowOff>133350</xdr:rowOff>
    </xdr:to>
    <xdr:pic>
      <xdr:nvPicPr>
        <xdr:cNvPr id="5" name="Picture 4" descr="LOGO.jpg">
          <a:extLst>
            <a:ext uri="{FF2B5EF4-FFF2-40B4-BE49-F238E27FC236}">
              <a16:creationId xmlns:a16="http://schemas.microsoft.com/office/drawing/2014/main" id="{4B1160A9-FC06-4B4F-A8FA-D1CDD50FD1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5454" b="82388"/>
        <a:stretch>
          <a:fillRect/>
        </a:stretch>
      </xdr:blipFill>
      <xdr:spPr bwMode="auto">
        <a:xfrm>
          <a:off x="47625" y="66675"/>
          <a:ext cx="39528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512444</xdr:colOff>
      <xdr:row>0</xdr:row>
      <xdr:rowOff>38100</xdr:rowOff>
    </xdr:from>
    <xdr:to>
      <xdr:col>9</xdr:col>
      <xdr:colOff>3777</xdr:colOff>
      <xdr:row>5</xdr:row>
      <xdr:rowOff>161925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B4D4E667-A07B-4543-9733-A0894B2D228F}"/>
            </a:ext>
          </a:extLst>
        </xdr:cNvPr>
        <xdr:cNvSpPr txBox="1">
          <a:spLocks noChangeArrowheads="1"/>
        </xdr:cNvSpPr>
      </xdr:nvSpPr>
      <xdr:spPr bwMode="auto">
        <a:xfrm>
          <a:off x="3903344" y="38100"/>
          <a:ext cx="5244433" cy="10668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TRANSHIPMENT SCHEDULE</a:t>
          </a:r>
          <a:endParaRPr lang="en-US" sz="2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CONTAINERS EX HAI PHONG CITY TO  SOUTH AMERICA </a:t>
          </a:r>
          <a:endParaRPr lang="en-U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100" b="1" i="1" u="none" strike="noStrike" baseline="0">
              <a:solidFill>
                <a:srgbClr val="000000"/>
              </a:solidFill>
              <a:latin typeface="Arial"/>
              <a:cs typeface="Arial"/>
            </a:rPr>
            <a:t>(SA6 SERVICE)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400" b="0" i="1" baseline="0">
              <a:effectLst/>
              <a:latin typeface="+mn-lt"/>
              <a:ea typeface="+mn-ea"/>
              <a:cs typeface="+mn-cs"/>
            </a:rPr>
            <a:t>MEXICO - COLOMBIA - PERU - CHILE</a:t>
          </a:r>
          <a:endParaRPr lang="en-US" sz="1400">
            <a:effectLst/>
          </a:endParaRPr>
        </a:p>
        <a:p>
          <a:pPr algn="ctr" rtl="0">
            <a:defRPr sz="1000"/>
          </a:pPr>
          <a:endParaRPr lang="en-US" sz="1100" b="1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66675</xdr:rowOff>
    </xdr:from>
    <xdr:to>
      <xdr:col>3</xdr:col>
      <xdr:colOff>9525</xdr:colOff>
      <xdr:row>2</xdr:row>
      <xdr:rowOff>133350</xdr:rowOff>
    </xdr:to>
    <xdr:pic>
      <xdr:nvPicPr>
        <xdr:cNvPr id="4" name="Picture 3" descr="LOGO.jpg">
          <a:extLst>
            <a:ext uri="{FF2B5EF4-FFF2-40B4-BE49-F238E27FC236}">
              <a16:creationId xmlns:a16="http://schemas.microsoft.com/office/drawing/2014/main" id="{10120BA0-830C-460A-83E5-821842D5F7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5454" b="82388"/>
        <a:stretch>
          <a:fillRect/>
        </a:stretch>
      </xdr:blipFill>
      <xdr:spPr bwMode="auto">
        <a:xfrm>
          <a:off x="47625" y="66675"/>
          <a:ext cx="33528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yangming.com/e-service/Vessel_Tracking/vessel_tracking_detail.aspx?vessel=SADN&amp;func=current" TargetMode="External"/><Relationship Id="rId13" Type="http://schemas.openxmlformats.org/officeDocument/2006/relationships/hyperlink" Target="http://www.yangming.com/e-service/Vessel_Tracking/vessel_tracking_detail.aspx?vessel=PPCF&amp;func=current" TargetMode="External"/><Relationship Id="rId18" Type="http://schemas.openxmlformats.org/officeDocument/2006/relationships/hyperlink" Target="http://www.yangming.com/e-service/Vessel_Tracking/vessel_tracking_detail.aspx?vessel=OCRN&amp;func=current" TargetMode="External"/><Relationship Id="rId26" Type="http://schemas.openxmlformats.org/officeDocument/2006/relationships/hyperlink" Target="http://www.yangming.com/e-service/Vessel_Tracking/vessel_tracking_detail.aspx?vessel=YHTS&amp;func=current" TargetMode="External"/><Relationship Id="rId3" Type="http://schemas.openxmlformats.org/officeDocument/2006/relationships/hyperlink" Target="http://www.yangming.com/e-service/Vessel_Tracking/vessel_tracking_detail.aspx?vessel=PPCF&amp;func=current" TargetMode="External"/><Relationship Id="rId21" Type="http://schemas.openxmlformats.org/officeDocument/2006/relationships/hyperlink" Target="http://www.yangming.com/e-service/Vessel_Tracking/vessel_tracking_detail.aspx?vessel=YITA&amp;func=current" TargetMode="External"/><Relationship Id="rId7" Type="http://schemas.openxmlformats.org/officeDocument/2006/relationships/hyperlink" Target="http://www.yangming.com/e-service/Vessel_Tracking/vessel_tracking_detail.aspx?vessel=YING&amp;func=current" TargetMode="External"/><Relationship Id="rId12" Type="http://schemas.openxmlformats.org/officeDocument/2006/relationships/hyperlink" Target="http://www.yangming.com/e-service/Vessel_Tracking/vessel_tracking_detail.aspx?vessel=YHRZ&amp;func=current" TargetMode="External"/><Relationship Id="rId17" Type="http://schemas.openxmlformats.org/officeDocument/2006/relationships/hyperlink" Target="http://www.yangming.com/e-service/Vessel_Tracking/vessel_tracking_detail.aspx?vessel=PPCF&amp;func=current" TargetMode="External"/><Relationship Id="rId25" Type="http://schemas.openxmlformats.org/officeDocument/2006/relationships/hyperlink" Target="http://www.yangming.com/e-service/Vessel_Tracking/vessel_tracking_detail.aspx?vessel=CTNQ&amp;func=current" TargetMode="External"/><Relationship Id="rId2" Type="http://schemas.openxmlformats.org/officeDocument/2006/relationships/hyperlink" Target="http://www.yangming.com/e-service/Vessel_Tracking/vessel_tracking_detail.aspx?vessel=YHTS&amp;func=current" TargetMode="External"/><Relationship Id="rId16" Type="http://schemas.openxmlformats.org/officeDocument/2006/relationships/hyperlink" Target="http://www.yangming.com/e-service/Vessel_Tracking/vessel_tracking_detail.aspx?vessel=YUBI&amp;func=current" TargetMode="External"/><Relationship Id="rId20" Type="http://schemas.openxmlformats.org/officeDocument/2006/relationships/hyperlink" Target="http://www.yangming.com/e-service/Vessel_Tracking/vessel_tracking_detail.aspx?vessel=YHTS&amp;func=current" TargetMode="External"/><Relationship Id="rId29" Type="http://schemas.openxmlformats.org/officeDocument/2006/relationships/hyperlink" Target="http://www.yangming.com/e-service/Vessel_Tracking/vessel_tracking_detail.aspx?vessel=YHRZ&amp;func=current" TargetMode="External"/><Relationship Id="rId1" Type="http://schemas.openxmlformats.org/officeDocument/2006/relationships/hyperlink" Target="http://www.yangming.com/e-service/Vessel_Tracking/vessel_tracking_detail.aspx?vessel=PPCF&amp;func=current" TargetMode="External"/><Relationship Id="rId6" Type="http://schemas.openxmlformats.org/officeDocument/2006/relationships/hyperlink" Target="http://www.yangming.com/e-service/Vessel_Tracking/vessel_tracking_detail.aspx?vessel=PPCF&amp;func=current" TargetMode="External"/><Relationship Id="rId11" Type="http://schemas.openxmlformats.org/officeDocument/2006/relationships/hyperlink" Target="http://www.yangming.com/e-service/Vessel_Tracking/vessel_tracking_detail.aspx?vessel=OACD&amp;func=current" TargetMode="External"/><Relationship Id="rId24" Type="http://schemas.openxmlformats.org/officeDocument/2006/relationships/hyperlink" Target="http://www.yangming.com/e-service/Vessel_Tracking/vessel_tracking_detail.aspx?vessel=MLCT&amp;func=current" TargetMode="External"/><Relationship Id="rId5" Type="http://schemas.openxmlformats.org/officeDocument/2006/relationships/hyperlink" Target="http://www.yangming.com/e-service/Vessel_Tracking/vessel_tracking_detail.aspx?vessel=CCTA&amp;func=current" TargetMode="External"/><Relationship Id="rId15" Type="http://schemas.openxmlformats.org/officeDocument/2006/relationships/hyperlink" Target="http://www.yangming.com/e-service/Vessel_Tracking/vessel_tracking_detail.aspx?vessel=PPCF&amp;func=current" TargetMode="External"/><Relationship Id="rId23" Type="http://schemas.openxmlformats.org/officeDocument/2006/relationships/hyperlink" Target="http://www.yangming.com/e-service/Vessel_Tracking/vessel_tracking_detail.aspx?vessel=YING&amp;func=current" TargetMode="External"/><Relationship Id="rId28" Type="http://schemas.openxmlformats.org/officeDocument/2006/relationships/hyperlink" Target="http://www.yangming.com/e-service/Vessel_Tracking/vessel_tracking_detail.aspx?vessel=PPCF&amp;func=current" TargetMode="External"/><Relationship Id="rId10" Type="http://schemas.openxmlformats.org/officeDocument/2006/relationships/hyperlink" Target="http://www.yangming.com/e-service/Vessel_Tracking/vessel_tracking_detail.aspx?vessel=YINT&amp;func=current" TargetMode="External"/><Relationship Id="rId19" Type="http://schemas.openxmlformats.org/officeDocument/2006/relationships/hyperlink" Target="http://www.yangming.com/e-service/Vessel_Tracking/vessel_tracking_detail.aspx?vessel=YHTS&amp;func=current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yangming.com/e-service/Vessel_Tracking/vessel_tracking_detail.aspx?vessel=YHTS&amp;func=current" TargetMode="External"/><Relationship Id="rId9" Type="http://schemas.openxmlformats.org/officeDocument/2006/relationships/hyperlink" Target="http://www.yangming.com/e-service/Vessel_Tracking/vessel_tracking_detail.aspx?vessel=YHTS&amp;func=current" TargetMode="External"/><Relationship Id="rId14" Type="http://schemas.openxmlformats.org/officeDocument/2006/relationships/hyperlink" Target="http://www.yangming.com/e-service/Vessel_Tracking/vessel_tracking_detail.aspx?vessel=OCNY&amp;func=current" TargetMode="External"/><Relationship Id="rId22" Type="http://schemas.openxmlformats.org/officeDocument/2006/relationships/hyperlink" Target="http://www.yangming.com/e-service/Vessel_Tracking/vessel_tracking_detail.aspx?vessel=PPCF&amp;func=current" TargetMode="External"/><Relationship Id="rId27" Type="http://schemas.openxmlformats.org/officeDocument/2006/relationships/hyperlink" Target="http://www.yangming.com/e-service/Vessel_Tracking/vessel_tracking_detail.aspx?vessel=YINT&amp;func=current" TargetMode="External"/><Relationship Id="rId30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yangming.com/e-service/Vessel_Tracking/vessel_tracking_detail.aspx?vessel=YHRZ&amp;func=current" TargetMode="External"/><Relationship Id="rId18" Type="http://schemas.openxmlformats.org/officeDocument/2006/relationships/hyperlink" Target="http://www.yangming.com/e-service/Vessel_Tracking/vessel_tracking_detail.aspx?vessel=VANR&amp;func=current" TargetMode="External"/><Relationship Id="rId26" Type="http://schemas.openxmlformats.org/officeDocument/2006/relationships/hyperlink" Target="http://www.yangming.com/e-service/Vessel_Tracking/vessel_tracking_detail.aspx?vessel=YITA&amp;func=current" TargetMode="External"/><Relationship Id="rId39" Type="http://schemas.openxmlformats.org/officeDocument/2006/relationships/drawing" Target="../drawings/drawing2.xml"/><Relationship Id="rId21" Type="http://schemas.openxmlformats.org/officeDocument/2006/relationships/hyperlink" Target="http://www.yangming.com/e-service/Vessel_Tracking/vessel_tracking_detail.aspx?vessel=OOLH&amp;func=current" TargetMode="External"/><Relationship Id="rId34" Type="http://schemas.openxmlformats.org/officeDocument/2006/relationships/hyperlink" Target="http://www.yangming.com/e-service/Vessel_Tracking/vessel_tracking_detail.aspx?vessel=YITA&amp;func=current" TargetMode="External"/><Relationship Id="rId7" Type="http://schemas.openxmlformats.org/officeDocument/2006/relationships/hyperlink" Target="http://www.yangming.com/e-service/Vessel_Tracking/vessel_tracking_detail.aspx?vessel=YITA&amp;func=current" TargetMode="External"/><Relationship Id="rId12" Type="http://schemas.openxmlformats.org/officeDocument/2006/relationships/hyperlink" Target="http://www.yangming.com/e-service/Vessel_Tracking/vessel_tracking_detail.aspx?vessel=YHTS&amp;func=current" TargetMode="External"/><Relationship Id="rId17" Type="http://schemas.openxmlformats.org/officeDocument/2006/relationships/hyperlink" Target="http://www.yangming.com/e-service/Vessel_Tracking/vessel_tracking_detail.aspx?vessel=YEXC&amp;func=current" TargetMode="External"/><Relationship Id="rId25" Type="http://schemas.openxmlformats.org/officeDocument/2006/relationships/hyperlink" Target="http://www.yangming.com/e-service/Vessel_Tracking/vessel_tracking_detail.aspx?vessel=YHTS&amp;func=current" TargetMode="External"/><Relationship Id="rId33" Type="http://schemas.openxmlformats.org/officeDocument/2006/relationships/hyperlink" Target="http://www.yangming.com/e-service/Vessel_Tracking/vessel_tracking_detail.aspx?vessel=YHTS&amp;func=current" TargetMode="External"/><Relationship Id="rId38" Type="http://schemas.openxmlformats.org/officeDocument/2006/relationships/hyperlink" Target="http://www.yangming.com/e-service/Vessel_Tracking/vessel_tracking_detail.aspx?vessel=YHTS&amp;func=current" TargetMode="External"/><Relationship Id="rId2" Type="http://schemas.openxmlformats.org/officeDocument/2006/relationships/hyperlink" Target="http://www.yangming.com/e-service/Vessel_Tracking/vessel_tracking_detail.aspx?vessel=PPCF&amp;func=current" TargetMode="External"/><Relationship Id="rId16" Type="http://schemas.openxmlformats.org/officeDocument/2006/relationships/hyperlink" Target="http://www.yangming.com/e-service/Vessel_Tracking/vessel_tracking_detail.aspx?vessel=OOLH&amp;func=current" TargetMode="External"/><Relationship Id="rId20" Type="http://schemas.openxmlformats.org/officeDocument/2006/relationships/hyperlink" Target="http://www.yangming.com/e-service/Vessel_Tracking/vessel_tracking_detail.aspx?vessel=NLAP&amp;func=current" TargetMode="External"/><Relationship Id="rId29" Type="http://schemas.openxmlformats.org/officeDocument/2006/relationships/hyperlink" Target="http://www.yangming.com/e-service/Vessel_Tracking/vessel_tracking_detail.aspx?vessel=YHTS&amp;func=current" TargetMode="External"/><Relationship Id="rId1" Type="http://schemas.openxmlformats.org/officeDocument/2006/relationships/hyperlink" Target="http://www.yangming.com/e-service/Vessel_Tracking/vessel_tracking_detail.aspx?vessel=YHTS&amp;func=current" TargetMode="External"/><Relationship Id="rId6" Type="http://schemas.openxmlformats.org/officeDocument/2006/relationships/hyperlink" Target="http://www.yangming.com/e-service/Vessel_Tracking/vessel_tracking_detail.aspx?vessel=PPCF&amp;func=current" TargetMode="External"/><Relationship Id="rId11" Type="http://schemas.openxmlformats.org/officeDocument/2006/relationships/hyperlink" Target="http://www.yangming.com/e-service/Vessel_Tracking/vessel_tracking_detail.aspx?vessel=VANR&amp;func=current" TargetMode="External"/><Relationship Id="rId24" Type="http://schemas.openxmlformats.org/officeDocument/2006/relationships/hyperlink" Target="http://www.yangming.com/e-service/Vessel_Tracking/vessel_tracking_detail.aspx?vessel=PPCF&amp;func=current" TargetMode="External"/><Relationship Id="rId32" Type="http://schemas.openxmlformats.org/officeDocument/2006/relationships/hyperlink" Target="http://www.yangming.com/e-service/Vessel_Tracking/vessel_tracking_detail.aspx?vessel=YHRZ&amp;func=current" TargetMode="External"/><Relationship Id="rId37" Type="http://schemas.openxmlformats.org/officeDocument/2006/relationships/hyperlink" Target="http://www.yangming.com/e-service/Vessel_Tracking/vessel_tracking_detail.aspx?vessel=YHTS&amp;func=current" TargetMode="External"/><Relationship Id="rId5" Type="http://schemas.openxmlformats.org/officeDocument/2006/relationships/hyperlink" Target="http://www.yangming.com/e-service/Vessel_Tracking/vessel_tracking_detail.aspx?vessel=OOLH&amp;func=current" TargetMode="External"/><Relationship Id="rId15" Type="http://schemas.openxmlformats.org/officeDocument/2006/relationships/hyperlink" Target="http://www.yangming.com/e-service/Vessel_Tracking/vessel_tracking_detail.aspx?vessel=NLAP&amp;func=current" TargetMode="External"/><Relationship Id="rId23" Type="http://schemas.openxmlformats.org/officeDocument/2006/relationships/hyperlink" Target="http://www.yangming.com/e-service/Vessel_Tracking/vessel_tracking_detail.aspx?vessel=PPCF&amp;func=current" TargetMode="External"/><Relationship Id="rId28" Type="http://schemas.openxmlformats.org/officeDocument/2006/relationships/hyperlink" Target="http://www.yangming.com/e-service/Vessel_Tracking/vessel_tracking_detail.aspx?vessel=YING&amp;func=current" TargetMode="External"/><Relationship Id="rId36" Type="http://schemas.openxmlformats.org/officeDocument/2006/relationships/hyperlink" Target="http://www.yangming.com/e-service/Vessel_Tracking/vessel_tracking_detail.aspx?vessel=YING&amp;func=current" TargetMode="External"/><Relationship Id="rId10" Type="http://schemas.openxmlformats.org/officeDocument/2006/relationships/hyperlink" Target="http://www.yangming.com/e-service/Vessel_Tracking/vessel_tracking_detail.aspx?vessel=YING&amp;func=current" TargetMode="External"/><Relationship Id="rId19" Type="http://schemas.openxmlformats.org/officeDocument/2006/relationships/hyperlink" Target="http://www.yangming.com/e-service/Vessel_Tracking/vessel_tracking_detail.aspx?vessel=YEXP&amp;func=current" TargetMode="External"/><Relationship Id="rId31" Type="http://schemas.openxmlformats.org/officeDocument/2006/relationships/hyperlink" Target="http://www.yangming.com/e-service/Vessel_Tracking/vessel_tracking_detail.aspx?vessel=PPCF&amp;func=current" TargetMode="External"/><Relationship Id="rId4" Type="http://schemas.openxmlformats.org/officeDocument/2006/relationships/hyperlink" Target="http://www.yangming.com/e-service/Vessel_Tracking/vessel_tracking_detail.aspx?vessel=YHTS&amp;func=current" TargetMode="External"/><Relationship Id="rId9" Type="http://schemas.openxmlformats.org/officeDocument/2006/relationships/hyperlink" Target="http://www.yangming.com/e-service/Vessel_Tracking/vessel_tracking_detail.aspx?vessel=YHTS&amp;func=current" TargetMode="External"/><Relationship Id="rId14" Type="http://schemas.openxmlformats.org/officeDocument/2006/relationships/hyperlink" Target="http://www.yangming.com/e-service/Vessel_Tracking/vessel_tracking_detail.aspx?vessel=YEXP&amp;func=current" TargetMode="External"/><Relationship Id="rId22" Type="http://schemas.openxmlformats.org/officeDocument/2006/relationships/hyperlink" Target="http://www.yangming.com/e-service/Vessel_Tracking/vessel_tracking_detail.aspx?vessel=YEXC&amp;func=current" TargetMode="External"/><Relationship Id="rId27" Type="http://schemas.openxmlformats.org/officeDocument/2006/relationships/hyperlink" Target="http://www.yangming.com/e-service/Vessel_Tracking/vessel_tracking_detail.aspx?vessel=PPCF&amp;func=current" TargetMode="External"/><Relationship Id="rId30" Type="http://schemas.openxmlformats.org/officeDocument/2006/relationships/hyperlink" Target="http://www.yangming.com/e-service/Vessel_Tracking/vessel_tracking_detail.aspx?vessel=YINT&amp;func=current" TargetMode="External"/><Relationship Id="rId35" Type="http://schemas.openxmlformats.org/officeDocument/2006/relationships/hyperlink" Target="http://www.yangming.com/e-service/Vessel_Tracking/vessel_tracking_detail.aspx?vessel=PPCF&amp;func=current" TargetMode="External"/><Relationship Id="rId8" Type="http://schemas.openxmlformats.org/officeDocument/2006/relationships/hyperlink" Target="http://www.yangming.com/e-service/Vessel_Tracking/vessel_tracking_detail.aspx?vessel=YEXC&amp;func=current" TargetMode="External"/><Relationship Id="rId3" Type="http://schemas.openxmlformats.org/officeDocument/2006/relationships/hyperlink" Target="http://www.yangming.com/e-service/Vessel_Tracking/vessel_tracking_detail.aspx?vessel=PPCF&amp;func=current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yangming.com/e-service/Vessel_Tracking/vessel_tracking_detail.aspx?vessel=YHTS&amp;func=current" TargetMode="External"/><Relationship Id="rId13" Type="http://schemas.openxmlformats.org/officeDocument/2006/relationships/hyperlink" Target="http://www.yangming.com/e-service/Vessel_Tracking/vessel_tracking_detail.aspx?vessel=YINT&amp;func=current" TargetMode="External"/><Relationship Id="rId18" Type="http://schemas.openxmlformats.org/officeDocument/2006/relationships/hyperlink" Target="http://www.yangming.com/e-service/Vessel_Tracking/vessel_tracking_detail.aspx?vessel=PPCF&amp;func=current" TargetMode="External"/><Relationship Id="rId3" Type="http://schemas.openxmlformats.org/officeDocument/2006/relationships/hyperlink" Target="http://www.yangming.com/e-service/Vessel_Tracking/vessel_tracking_detail.aspx?vessel=YMMS&amp;func=current" TargetMode="External"/><Relationship Id="rId21" Type="http://schemas.openxmlformats.org/officeDocument/2006/relationships/hyperlink" Target="http://www.yangming.com/e-service/Vessel_Tracking/vessel_tracking_detail.aspx?vessel=YINT&amp;func=current" TargetMode="External"/><Relationship Id="rId7" Type="http://schemas.openxmlformats.org/officeDocument/2006/relationships/hyperlink" Target="http://www.yangming.com/e-service/Vessel_Tracking/vessel_tracking_detail.aspx?vessel=PPCF&amp;func=current" TargetMode="External"/><Relationship Id="rId12" Type="http://schemas.openxmlformats.org/officeDocument/2006/relationships/hyperlink" Target="http://www.yangming.com/e-service/Vessel_Tracking/vessel_tracking_detail.aspx?vessel=YHTS&amp;func=current" TargetMode="External"/><Relationship Id="rId17" Type="http://schemas.openxmlformats.org/officeDocument/2006/relationships/hyperlink" Target="http://www.yangming.com/e-service/Vessel_Tracking/vessel_tracking_detail.aspx?vessel=YITA&amp;func=current" TargetMode="External"/><Relationship Id="rId25" Type="http://schemas.openxmlformats.org/officeDocument/2006/relationships/comments" Target="../comments1.xml"/><Relationship Id="rId2" Type="http://schemas.openxmlformats.org/officeDocument/2006/relationships/hyperlink" Target="http://www.yangming.com/e-service/Vessel_Tracking/vessel_tracking_detail.aspx?vessel=YMNT&amp;func=current" TargetMode="External"/><Relationship Id="rId16" Type="http://schemas.openxmlformats.org/officeDocument/2006/relationships/hyperlink" Target="http://www.yangming.com/e-service/Vessel_Tracking/vessel_tracking_detail.aspx?vessel=YHTS&amp;func=current" TargetMode="External"/><Relationship Id="rId20" Type="http://schemas.openxmlformats.org/officeDocument/2006/relationships/hyperlink" Target="http://www.yangming.com/e-service/Vessel_Tracking/vessel_tracking_detail.aspx?vessel=YHTS&amp;func=current" TargetMode="External"/><Relationship Id="rId1" Type="http://schemas.openxmlformats.org/officeDocument/2006/relationships/hyperlink" Target="https://www.yangming.com/e-service/schedule/LongtermScheduleDetail.aspx?ftype=A&amp;voyage=FE5312W&amp;svc=FE5&amp;dtn=W" TargetMode="External"/><Relationship Id="rId6" Type="http://schemas.openxmlformats.org/officeDocument/2006/relationships/hyperlink" Target="http://www.yangming.com/e-service/Vessel_Tracking/vessel_tracking_detail.aspx?vessel=YMNT&amp;func=current" TargetMode="External"/><Relationship Id="rId11" Type="http://schemas.openxmlformats.org/officeDocument/2006/relationships/hyperlink" Target="http://www.yangming.com/e-service/Vessel_Tracking/vessel_tracking_detail.aspx?vessel=PPCF&amp;func=current" TargetMode="External"/><Relationship Id="rId24" Type="http://schemas.openxmlformats.org/officeDocument/2006/relationships/vmlDrawing" Target="../drawings/vmlDrawing1.vml"/><Relationship Id="rId5" Type="http://schemas.openxmlformats.org/officeDocument/2006/relationships/hyperlink" Target="http://www.yangming.com/e-service/Vessel_Tracking/vessel_tracking_detail.aspx?vessel=YMMU&amp;func=current" TargetMode="External"/><Relationship Id="rId15" Type="http://schemas.openxmlformats.org/officeDocument/2006/relationships/hyperlink" Target="http://www.yangming.com/e-service/Vessel_Tracking/vessel_tracking_detail.aspx?vessel=PPCF&amp;func=current" TargetMode="External"/><Relationship Id="rId23" Type="http://schemas.openxmlformats.org/officeDocument/2006/relationships/drawing" Target="../drawings/drawing3.xml"/><Relationship Id="rId10" Type="http://schemas.openxmlformats.org/officeDocument/2006/relationships/hyperlink" Target="http://www.yangming.com/e-service/Vessel_Tracking/vessel_tracking_detail.aspx?vessel=YING&amp;func=current" TargetMode="External"/><Relationship Id="rId19" Type="http://schemas.openxmlformats.org/officeDocument/2006/relationships/hyperlink" Target="http://www.yangming.com/e-service/Vessel_Tracking/vessel_tracking_detail.aspx?vessel=YING&amp;func=current" TargetMode="External"/><Relationship Id="rId4" Type="http://schemas.openxmlformats.org/officeDocument/2006/relationships/hyperlink" Target="http://www.yangming.com/e-service/Vessel_Tracking/vessel_tracking_detail.aspx?vessel=YMMB&amp;func=current" TargetMode="External"/><Relationship Id="rId9" Type="http://schemas.openxmlformats.org/officeDocument/2006/relationships/hyperlink" Target="http://www.yangming.com/e-service/Vessel_Tracking/vessel_tracking_detail.aspx?vessel=YITA&amp;func=current" TargetMode="External"/><Relationship Id="rId14" Type="http://schemas.openxmlformats.org/officeDocument/2006/relationships/hyperlink" Target="http://www.yangming.com/e-service/Vessel_Tracking/vessel_tracking_detail.aspx?vessel=YHRZ&amp;func=current" TargetMode="External"/><Relationship Id="rId22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yangming.com/e-service/Vessel_Tracking/vessel_tracking_detail.aspx?vessel=TAYS&amp;func=current" TargetMode="External"/><Relationship Id="rId13" Type="http://schemas.openxmlformats.org/officeDocument/2006/relationships/hyperlink" Target="http://www.yangming.com/e-service/Vessel_Tracking/vessel_tracking_detail.aspx?vessel=PPCF&amp;func=current" TargetMode="External"/><Relationship Id="rId18" Type="http://schemas.openxmlformats.org/officeDocument/2006/relationships/hyperlink" Target="http://www.yangming.com/e-service/Vessel_Tracking/vessel_tracking_detail.aspx?vessel=YHRZ&amp;func=current" TargetMode="External"/><Relationship Id="rId3" Type="http://schemas.openxmlformats.org/officeDocument/2006/relationships/hyperlink" Target="http://www.yangming.com/e-service/Vessel_Tracking/vessel_tracking_detail.aspx?vessel=ALJM&amp;func=current" TargetMode="External"/><Relationship Id="rId21" Type="http://schemas.openxmlformats.org/officeDocument/2006/relationships/drawing" Target="../drawings/drawing4.xml"/><Relationship Id="rId7" Type="http://schemas.openxmlformats.org/officeDocument/2006/relationships/hyperlink" Target="http://www.yangming.com/e-service/Vessel_Tracking/vessel_tracking_detail.aspx?vessel=USAL&amp;func=current" TargetMode="External"/><Relationship Id="rId12" Type="http://schemas.openxmlformats.org/officeDocument/2006/relationships/hyperlink" Target="http://www.yangming.com/e-service/Vessel_Tracking/vessel_tracking_detail.aspx?vessel=YITA&amp;func=current" TargetMode="External"/><Relationship Id="rId17" Type="http://schemas.openxmlformats.org/officeDocument/2006/relationships/hyperlink" Target="http://www.yangming.com/e-service/Vessel_Tracking/vessel_tracking_detail.aspx?vessel=PPCF&amp;func=current" TargetMode="External"/><Relationship Id="rId2" Type="http://schemas.openxmlformats.org/officeDocument/2006/relationships/hyperlink" Target="https://www.yangming.com/e-service/schedule/LongtermScheduleDetail.aspx?ftype=A&amp;voyage=FE5312W&amp;svc=FE5&amp;dtn=W" TargetMode="External"/><Relationship Id="rId16" Type="http://schemas.openxmlformats.org/officeDocument/2006/relationships/hyperlink" Target="http://www.yangming.com/e-service/Vessel_Tracking/vessel_tracking_detail.aspx?vessel=YINT&amp;func=current" TargetMode="External"/><Relationship Id="rId20" Type="http://schemas.openxmlformats.org/officeDocument/2006/relationships/hyperlink" Target="http://www.yangming.com/e-service/Vessel_Tracking/vessel_tracking_detail.aspx?vessel=YITA&amp;func=current" TargetMode="External"/><Relationship Id="rId1" Type="http://schemas.openxmlformats.org/officeDocument/2006/relationships/hyperlink" Target="https://www.yangming.com/e-service/schedule/LongtermScheduleDetail.aspx?ftype=A&amp;voyage=AG3314W&amp;svc=AG3&amp;dtn=W" TargetMode="External"/><Relationship Id="rId6" Type="http://schemas.openxmlformats.org/officeDocument/2006/relationships/hyperlink" Target="http://www.yangming.com/e-service/Vessel_Tracking/vessel_tracking_detail.aspx?vessel=HHNL&amp;func=current" TargetMode="External"/><Relationship Id="rId11" Type="http://schemas.openxmlformats.org/officeDocument/2006/relationships/hyperlink" Target="http://www.yangming.com/e-service/Vessel_Tracking/vessel_tracking_detail.aspx?vessel=YHTS&amp;func=current" TargetMode="External"/><Relationship Id="rId5" Type="http://schemas.openxmlformats.org/officeDocument/2006/relationships/hyperlink" Target="http://www.yangming.com/e-service/Vessel_Tracking/vessel_tracking_detail.aspx?vessel=YWEG&amp;func=current" TargetMode="External"/><Relationship Id="rId15" Type="http://schemas.openxmlformats.org/officeDocument/2006/relationships/hyperlink" Target="http://www.yangming.com/e-service/Vessel_Tracking/vessel_tracking_detail.aspx?vessel=YHTS&amp;func=current" TargetMode="External"/><Relationship Id="rId23" Type="http://schemas.openxmlformats.org/officeDocument/2006/relationships/comments" Target="../comments2.xml"/><Relationship Id="rId10" Type="http://schemas.openxmlformats.org/officeDocument/2006/relationships/hyperlink" Target="http://www.yangming.com/e-service/Vessel_Tracking/vessel_tracking_detail.aspx?vessel=PPCF&amp;func=current" TargetMode="External"/><Relationship Id="rId19" Type="http://schemas.openxmlformats.org/officeDocument/2006/relationships/hyperlink" Target="http://www.yangming.com/e-service/Vessel_Tracking/vessel_tracking_detail.aspx?vessel=YHTS&amp;func=current" TargetMode="External"/><Relationship Id="rId4" Type="http://schemas.openxmlformats.org/officeDocument/2006/relationships/hyperlink" Target="http://www.yangming.com/e-service/Vessel_Tracking/vessel_tracking_detail.aspx?vessel=YWEL&amp;func=current" TargetMode="External"/><Relationship Id="rId9" Type="http://schemas.openxmlformats.org/officeDocument/2006/relationships/hyperlink" Target="http://www.yangming.com/e-service/Vessel_Tracking/vessel_tracking_detail.aspx?vessel=HRAN&amp;func=current" TargetMode="External"/><Relationship Id="rId14" Type="http://schemas.openxmlformats.org/officeDocument/2006/relationships/hyperlink" Target="http://www.yangming.com/e-service/Vessel_Tracking/vessel_tracking_detail.aspx?vessel=YING&amp;func=current" TargetMode="External"/><Relationship Id="rId22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yangming.com/e-service/schedule/LongtermScheduleDetail.aspx?ftype=A&amp;voyage=AR1316W&amp;svc=AR1&amp;dtn=W" TargetMode="External"/><Relationship Id="rId13" Type="http://schemas.openxmlformats.org/officeDocument/2006/relationships/hyperlink" Target="http://www.yangming.com/e-service/Vessel_Tracking/vessel_tracking_detail.aspx?vessel=YMMT&amp;func=current" TargetMode="External"/><Relationship Id="rId18" Type="http://schemas.openxmlformats.org/officeDocument/2006/relationships/hyperlink" Target="http://www.yangming.com/e-service/Vessel_Tracking/vessel_tracking_detail.aspx?vessel=YING&amp;func=current" TargetMode="External"/><Relationship Id="rId26" Type="http://schemas.openxmlformats.org/officeDocument/2006/relationships/hyperlink" Target="http://www.yangming.com/e-service/Vessel_Tracking/vessel_tracking_detail.aspx?vessel=PPCF&amp;func=current" TargetMode="External"/><Relationship Id="rId3" Type="http://schemas.openxmlformats.org/officeDocument/2006/relationships/hyperlink" Target="https://www.yangming.com/e-service/schedule/LongtermScheduleDetail.aspx?ftype=A&amp;voyage=AR1310W&amp;svc=AR1&amp;dtn=W" TargetMode="External"/><Relationship Id="rId21" Type="http://schemas.openxmlformats.org/officeDocument/2006/relationships/hyperlink" Target="http://www.yangming.com/e-service/Vessel_Tracking/vessel_tracking_detail.aspx?vessel=YHTS&amp;func=current" TargetMode="External"/><Relationship Id="rId7" Type="http://schemas.openxmlformats.org/officeDocument/2006/relationships/hyperlink" Target="https://www.yangming.com/e-service/schedule/LongtermScheduleDetail.aspx?ftype=A&amp;voyage=AR1315W&amp;svc=AR1&amp;dtn=W" TargetMode="External"/><Relationship Id="rId12" Type="http://schemas.openxmlformats.org/officeDocument/2006/relationships/hyperlink" Target="http://www.yangming.com/e-service/Vessel_Tracking/vessel_tracking_detail.aspx?vessel=YORD&amp;func=current" TargetMode="External"/><Relationship Id="rId17" Type="http://schemas.openxmlformats.org/officeDocument/2006/relationships/hyperlink" Target="http://www.yangming.com/e-service/Vessel_Tracking/vessel_tracking_detail.aspx?vessel=YITA&amp;func=current" TargetMode="External"/><Relationship Id="rId25" Type="http://schemas.openxmlformats.org/officeDocument/2006/relationships/hyperlink" Target="http://www.yangming.com/e-service/Vessel_Tracking/vessel_tracking_detail.aspx?vessel=YHTS&amp;func=current" TargetMode="External"/><Relationship Id="rId2" Type="http://schemas.openxmlformats.org/officeDocument/2006/relationships/hyperlink" Target="https://www.yangming.com/e-service/schedule/LongtermScheduleDetail.aspx?ftype=A&amp;voyage=AR1309W&amp;svc=AR1&amp;dtn=W" TargetMode="External"/><Relationship Id="rId16" Type="http://schemas.openxmlformats.org/officeDocument/2006/relationships/hyperlink" Target="http://www.yangming.com/e-service/Vessel_Tracking/vessel_tracking_detail.aspx?vessel=YPLM&amp;func=current" TargetMode="External"/><Relationship Id="rId20" Type="http://schemas.openxmlformats.org/officeDocument/2006/relationships/hyperlink" Target="http://www.yangming.com/e-service/Vessel_Tracking/vessel_tracking_detail.aspx?vessel=YHRZ&amp;func=current" TargetMode="External"/><Relationship Id="rId29" Type="http://schemas.openxmlformats.org/officeDocument/2006/relationships/hyperlink" Target="http://www.yangming.com/e-service/Vessel_Tracking/vessel_tracking_detail.aspx?vessel=YING&amp;func=current" TargetMode="External"/><Relationship Id="rId1" Type="http://schemas.openxmlformats.org/officeDocument/2006/relationships/hyperlink" Target="https://www.yangming.com/e-service/schedule/LongtermScheduleDetail.aspx?ftype=A&amp;voyage=AR1308W&amp;svc=AR1&amp;dtn=W" TargetMode="External"/><Relationship Id="rId6" Type="http://schemas.openxmlformats.org/officeDocument/2006/relationships/hyperlink" Target="https://www.yangming.com/e-service/schedule/LongtermScheduleDetail.aspx?ftype=A&amp;voyage=AR1314W&amp;svc=AR1&amp;dtn=W" TargetMode="External"/><Relationship Id="rId11" Type="http://schemas.openxmlformats.org/officeDocument/2006/relationships/hyperlink" Target="http://www.yangming.com/e-service/Vessel_Tracking/vessel_tracking_detail.aspx?vessel=YMMD&amp;func=current" TargetMode="External"/><Relationship Id="rId24" Type="http://schemas.openxmlformats.org/officeDocument/2006/relationships/hyperlink" Target="http://www.yangming.com/e-service/Vessel_Tracking/vessel_tracking_detail.aspx?vessel=PPCF&amp;func=current" TargetMode="External"/><Relationship Id="rId32" Type="http://schemas.openxmlformats.org/officeDocument/2006/relationships/printerSettings" Target="../printerSettings/printerSettings3.bin"/><Relationship Id="rId5" Type="http://schemas.openxmlformats.org/officeDocument/2006/relationships/hyperlink" Target="https://www.yangming.com/e-service/schedule/LongtermScheduleDetail.aspx?ftype=A&amp;voyage=AR1312W&amp;svc=AR1&amp;dtn=W" TargetMode="External"/><Relationship Id="rId15" Type="http://schemas.openxmlformats.org/officeDocument/2006/relationships/hyperlink" Target="http://www.yangming.com/e-service/Vessel_Tracking/vessel_tracking_detail.aspx?vessel=YMTY&amp;func=current" TargetMode="External"/><Relationship Id="rId23" Type="http://schemas.openxmlformats.org/officeDocument/2006/relationships/hyperlink" Target="http://www.yangming.com/e-service/Vessel_Tracking/vessel_tracking_detail.aspx?vessel=YHTS&amp;func=current" TargetMode="External"/><Relationship Id="rId28" Type="http://schemas.openxmlformats.org/officeDocument/2006/relationships/hyperlink" Target="http://www.yangming.com/e-service/Vessel_Tracking/vessel_tracking_detail.aspx?vessel=YHTS&amp;func=current" TargetMode="External"/><Relationship Id="rId10" Type="http://schemas.openxmlformats.org/officeDocument/2006/relationships/hyperlink" Target="http://www.yangming.com/e-service/Vessel_Tracking/vessel_tracking_detail.aspx?vessel=YCMS&amp;func=current" TargetMode="External"/><Relationship Id="rId19" Type="http://schemas.openxmlformats.org/officeDocument/2006/relationships/hyperlink" Target="http://www.yangming.com/e-service/Vessel_Tracking/vessel_tracking_detail.aspx?vessel=YINT&amp;func=current" TargetMode="External"/><Relationship Id="rId31" Type="http://schemas.openxmlformats.org/officeDocument/2006/relationships/hyperlink" Target="http://www.yangming.com/e-service/Vessel_Tracking/vessel_tracking_detail.aspx?vessel=YINT&amp;func=current" TargetMode="External"/><Relationship Id="rId4" Type="http://schemas.openxmlformats.org/officeDocument/2006/relationships/hyperlink" Target="https://www.yangming.com/e-service/schedule/LongtermScheduleDetail.aspx?ftype=A&amp;voyage=AR1311W&amp;svc=AR1&amp;dtn=W" TargetMode="External"/><Relationship Id="rId9" Type="http://schemas.openxmlformats.org/officeDocument/2006/relationships/hyperlink" Target="https://www.yangming.com/e-service/schedule/LongtermScheduleDetail.aspx?ftype=A&amp;voyage=FE5312W&amp;svc=FE5&amp;dtn=W" TargetMode="External"/><Relationship Id="rId14" Type="http://schemas.openxmlformats.org/officeDocument/2006/relationships/hyperlink" Target="http://www.yangming.com/e-service/Vessel_Tracking/vessel_tracking_detail.aspx?vessel=W613&amp;func=current" TargetMode="External"/><Relationship Id="rId22" Type="http://schemas.openxmlformats.org/officeDocument/2006/relationships/hyperlink" Target="http://www.yangming.com/e-service/Vessel_Tracking/vessel_tracking_detail.aspx?vessel=PPCF&amp;func=current" TargetMode="External"/><Relationship Id="rId27" Type="http://schemas.openxmlformats.org/officeDocument/2006/relationships/hyperlink" Target="http://www.yangming.com/e-service/Vessel_Tracking/vessel_tracking_detail.aspx?vessel=YITA&amp;func=current" TargetMode="External"/><Relationship Id="rId30" Type="http://schemas.openxmlformats.org/officeDocument/2006/relationships/hyperlink" Target="http://www.yangming.com/e-service/Vessel_Tracking/vessel_tracking_detail.aspx?vessel=PPCF&amp;func=current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ymhan@vn.yangming.com" TargetMode="External"/><Relationship Id="rId1" Type="http://schemas.openxmlformats.org/officeDocument/2006/relationships/hyperlink" Target="https://www.yangming.com/e-service/schedule/PointToPoint.aspx" TargetMode="External"/><Relationship Id="rId4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ymhan@vn.yangming.com" TargetMode="External"/><Relationship Id="rId2" Type="http://schemas.openxmlformats.org/officeDocument/2006/relationships/hyperlink" Target="http://www.yangming.com/e-service/Vessel_Tracking/vessel_tracking_detail.aspx?vessel=YHMN&amp;func=current" TargetMode="External"/><Relationship Id="rId1" Type="http://schemas.openxmlformats.org/officeDocument/2006/relationships/hyperlink" Target="https://www.yangming.com/e-service/schedule/PointToPoint.aspx" TargetMode="External"/><Relationship Id="rId5" Type="http://schemas.openxmlformats.org/officeDocument/2006/relationships/drawing" Target="../drawings/drawing6.xml"/><Relationship Id="rId4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ymhan@vn.yangming.com" TargetMode="External"/><Relationship Id="rId1" Type="http://schemas.openxmlformats.org/officeDocument/2006/relationships/hyperlink" Target="https://www.yangming.com/e-service/schedule/PointToPoint.aspx" TargetMode="External"/><Relationship Id="rId4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mailto:ymhan@vn.yangming.com" TargetMode="External"/><Relationship Id="rId1" Type="http://schemas.openxmlformats.org/officeDocument/2006/relationships/hyperlink" Target="https://www.yangming.com/e-service/schedule/PointToPoint.aspx" TargetMode="External"/><Relationship Id="rId4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73F130-6DAA-4E5B-8B35-964C7181D4AC}">
  <dimension ref="A1:O44"/>
  <sheetViews>
    <sheetView tabSelected="1" topLeftCell="A16" workbookViewId="0">
      <selection activeCell="A7" sqref="A7:A8"/>
    </sheetView>
  </sheetViews>
  <sheetFormatPr defaultRowHeight="15"/>
  <cols>
    <col min="1" max="1" width="30.85546875" customWidth="1"/>
    <col min="2" max="4" width="21.140625" customWidth="1"/>
    <col min="5" max="5" width="32.85546875" customWidth="1"/>
    <col min="6" max="8" width="17.42578125" customWidth="1"/>
    <col min="9" max="9" width="12.85546875" customWidth="1"/>
    <col min="10" max="10" width="14.85546875" customWidth="1"/>
    <col min="11" max="11" width="16" customWidth="1"/>
    <col min="12" max="12" width="19.5703125" customWidth="1"/>
    <col min="13" max="13" width="14.5703125" customWidth="1"/>
    <col min="14" max="14" width="12.140625" customWidth="1"/>
    <col min="15" max="15" width="27.28515625" customWidth="1"/>
  </cols>
  <sheetData>
    <row r="1" spans="1:15" ht="18">
      <c r="D1" s="12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5" ht="18">
      <c r="D2" s="12"/>
      <c r="F2" s="13"/>
      <c r="G2" s="13"/>
      <c r="H2" s="13"/>
      <c r="I2" s="13"/>
      <c r="J2" s="13"/>
      <c r="K2" s="13"/>
      <c r="L2" s="13"/>
      <c r="M2" s="13"/>
      <c r="N2" s="13"/>
    </row>
    <row r="3" spans="1:15" ht="18">
      <c r="D3" s="12"/>
      <c r="E3" s="13" t="s">
        <v>74</v>
      </c>
      <c r="F3" s="13"/>
      <c r="G3" s="13"/>
      <c r="H3" s="13"/>
      <c r="I3" s="13"/>
      <c r="J3" s="13"/>
      <c r="K3" s="13"/>
      <c r="L3" s="13"/>
      <c r="M3" s="13"/>
      <c r="N3" s="13"/>
    </row>
    <row r="4" spans="1:15" ht="18">
      <c r="D4" s="12"/>
      <c r="E4" s="13" t="s">
        <v>110</v>
      </c>
      <c r="F4" s="13"/>
      <c r="G4" s="13"/>
      <c r="H4" s="13"/>
      <c r="I4" s="13"/>
      <c r="J4" s="13"/>
      <c r="K4" s="13"/>
      <c r="L4" s="13"/>
      <c r="M4" s="13"/>
      <c r="N4" s="13"/>
    </row>
    <row r="6" spans="1:15" ht="15.75">
      <c r="A6" s="14"/>
      <c r="B6" s="15"/>
      <c r="C6" s="15"/>
      <c r="D6" s="15"/>
      <c r="E6" s="9" t="s">
        <v>75</v>
      </c>
      <c r="F6" s="15"/>
      <c r="G6" s="15"/>
      <c r="H6" s="15"/>
      <c r="J6" s="17"/>
      <c r="K6" s="17"/>
      <c r="L6" s="17"/>
      <c r="M6" s="16"/>
      <c r="N6" s="16"/>
    </row>
    <row r="7" spans="1:15" ht="15.75">
      <c r="A7" s="14" t="s">
        <v>76</v>
      </c>
      <c r="B7" s="15"/>
      <c r="C7" s="15"/>
      <c r="D7" s="15"/>
      <c r="E7" s="9" t="s">
        <v>46</v>
      </c>
      <c r="F7" s="15"/>
      <c r="G7" s="15"/>
      <c r="H7" s="15"/>
      <c r="J7" s="17"/>
      <c r="K7" s="17"/>
      <c r="L7" s="17"/>
      <c r="M7" s="16"/>
      <c r="N7" s="16"/>
    </row>
    <row r="8" spans="1:15" ht="15.75">
      <c r="A8" s="18" t="s">
        <v>77</v>
      </c>
      <c r="B8" s="15"/>
      <c r="C8" s="15"/>
      <c r="D8" s="15"/>
      <c r="E8" s="9" t="s">
        <v>47</v>
      </c>
      <c r="F8" s="15"/>
      <c r="G8" s="15"/>
      <c r="H8" s="15"/>
      <c r="J8" s="17"/>
      <c r="K8" s="17"/>
      <c r="L8" s="17"/>
      <c r="M8" s="16"/>
      <c r="N8" s="16"/>
    </row>
    <row r="10" spans="1:15" ht="16.5" thickBot="1">
      <c r="A10" s="20"/>
      <c r="B10" s="20"/>
      <c r="C10" s="20"/>
      <c r="D10" s="20"/>
      <c r="E10" s="20"/>
      <c r="F10" s="20"/>
      <c r="G10" s="20"/>
      <c r="H10" s="20"/>
      <c r="I10" s="221"/>
      <c r="J10" s="221"/>
      <c r="K10" s="33"/>
      <c r="L10" s="19"/>
      <c r="M10" s="19"/>
    </row>
    <row r="11" spans="1:15">
      <c r="A11" s="217" t="s">
        <v>83</v>
      </c>
      <c r="B11" s="219" t="s">
        <v>84</v>
      </c>
      <c r="C11" s="40" t="s">
        <v>111</v>
      </c>
      <c r="D11" s="40" t="s">
        <v>85</v>
      </c>
      <c r="E11" s="211" t="s">
        <v>86</v>
      </c>
      <c r="F11" s="219" t="s">
        <v>84</v>
      </c>
      <c r="G11" s="40" t="s">
        <v>87</v>
      </c>
      <c r="H11" s="40" t="s">
        <v>88</v>
      </c>
      <c r="I11" s="41" t="s">
        <v>89</v>
      </c>
      <c r="K11" s="21" t="s">
        <v>26</v>
      </c>
      <c r="L11" s="21" t="s">
        <v>27</v>
      </c>
      <c r="M11" s="21" t="s">
        <v>3</v>
      </c>
      <c r="N11" s="21" t="s">
        <v>28</v>
      </c>
      <c r="O11" s="21" t="s">
        <v>29</v>
      </c>
    </row>
    <row r="12" spans="1:15" ht="15.75" thickBot="1">
      <c r="A12" s="218"/>
      <c r="B12" s="220"/>
      <c r="C12" s="42" t="s">
        <v>78</v>
      </c>
      <c r="D12" s="42" t="s">
        <v>90</v>
      </c>
      <c r="E12" s="212"/>
      <c r="F12" s="220"/>
      <c r="G12" s="42" t="s">
        <v>78</v>
      </c>
      <c r="H12" s="42" t="s">
        <v>90</v>
      </c>
      <c r="I12" s="43" t="s">
        <v>90</v>
      </c>
      <c r="K12" s="22"/>
      <c r="L12" s="22"/>
      <c r="M12" s="22"/>
      <c r="N12" s="22"/>
      <c r="O12" s="22"/>
    </row>
    <row r="13" spans="1:15" ht="22.5" customHeight="1">
      <c r="A13" s="34" t="s">
        <v>4</v>
      </c>
      <c r="B13" s="35" t="s">
        <v>5</v>
      </c>
      <c r="C13" s="36">
        <v>44966</v>
      </c>
      <c r="D13" s="36">
        <v>44607</v>
      </c>
      <c r="E13" s="201" t="s">
        <v>91</v>
      </c>
      <c r="F13" s="201" t="s">
        <v>92</v>
      </c>
      <c r="G13" s="214">
        <v>44978</v>
      </c>
      <c r="H13" s="214">
        <v>44987</v>
      </c>
      <c r="I13" s="215">
        <v>44989</v>
      </c>
      <c r="K13" s="23" t="s">
        <v>40</v>
      </c>
      <c r="L13" s="24" t="s">
        <v>41</v>
      </c>
      <c r="M13" s="23" t="s">
        <v>85</v>
      </c>
      <c r="N13" s="25" t="s">
        <v>94</v>
      </c>
      <c r="O13" s="26" t="s">
        <v>125</v>
      </c>
    </row>
    <row r="14" spans="1:15" ht="22.5" customHeight="1" thickBot="1">
      <c r="A14" s="37" t="s">
        <v>63</v>
      </c>
      <c r="B14" s="38" t="s">
        <v>51</v>
      </c>
      <c r="C14" s="39">
        <v>44971</v>
      </c>
      <c r="D14" s="39">
        <v>44976</v>
      </c>
      <c r="E14" s="202"/>
      <c r="F14" s="202"/>
      <c r="G14" s="202">
        <v>44612</v>
      </c>
      <c r="H14" s="202">
        <v>44622</v>
      </c>
      <c r="I14" s="216">
        <v>44624</v>
      </c>
      <c r="K14" s="23" t="s">
        <v>35</v>
      </c>
      <c r="L14" s="24" t="s">
        <v>36</v>
      </c>
      <c r="M14" s="23" t="s">
        <v>85</v>
      </c>
      <c r="N14" s="25" t="s">
        <v>37</v>
      </c>
      <c r="O14" s="26" t="s">
        <v>125</v>
      </c>
    </row>
    <row r="15" spans="1:15" ht="20.25" customHeight="1">
      <c r="A15" s="44" t="s">
        <v>8</v>
      </c>
      <c r="B15" s="35" t="s">
        <v>9</v>
      </c>
      <c r="C15" s="36">
        <v>44980</v>
      </c>
      <c r="D15" s="36">
        <v>44986</v>
      </c>
      <c r="E15" s="201" t="s">
        <v>98</v>
      </c>
      <c r="F15" s="201" t="s">
        <v>99</v>
      </c>
      <c r="G15" s="214">
        <v>44991</v>
      </c>
      <c r="H15" s="214">
        <v>45001</v>
      </c>
      <c r="I15" s="215">
        <v>45003</v>
      </c>
      <c r="K15" s="23" t="s">
        <v>95</v>
      </c>
      <c r="L15" s="24" t="s">
        <v>96</v>
      </c>
      <c r="M15" s="24" t="s">
        <v>123</v>
      </c>
      <c r="N15" s="25" t="s">
        <v>37</v>
      </c>
      <c r="O15" s="27" t="s">
        <v>97</v>
      </c>
    </row>
    <row r="16" spans="1:15" ht="20.25" customHeight="1" thickBot="1">
      <c r="A16" s="45" t="s">
        <v>64</v>
      </c>
      <c r="B16" s="38" t="s">
        <v>52</v>
      </c>
      <c r="C16" s="39">
        <v>44613</v>
      </c>
      <c r="D16" s="39">
        <v>44983</v>
      </c>
      <c r="E16" s="202"/>
      <c r="F16" s="202"/>
      <c r="G16" s="202">
        <v>44984</v>
      </c>
      <c r="H16" s="202">
        <v>44994</v>
      </c>
      <c r="I16" s="216">
        <v>44996</v>
      </c>
      <c r="K16" s="23" t="s">
        <v>31</v>
      </c>
      <c r="L16" s="24" t="s">
        <v>32</v>
      </c>
      <c r="M16" s="24" t="s">
        <v>33</v>
      </c>
      <c r="N16" s="28" t="s">
        <v>34</v>
      </c>
      <c r="O16" s="26" t="s">
        <v>125</v>
      </c>
    </row>
    <row r="17" spans="1:15" ht="20.25" customHeight="1">
      <c r="A17" s="46" t="s">
        <v>8</v>
      </c>
      <c r="B17" s="35" t="s">
        <v>11</v>
      </c>
      <c r="C17" s="36">
        <v>44987</v>
      </c>
      <c r="D17" s="36">
        <v>44993</v>
      </c>
      <c r="E17" s="201" t="s">
        <v>101</v>
      </c>
      <c r="F17" s="201" t="s">
        <v>102</v>
      </c>
      <c r="G17" s="214">
        <v>44998</v>
      </c>
      <c r="H17" s="214">
        <v>45008</v>
      </c>
      <c r="I17" s="215">
        <v>45010</v>
      </c>
      <c r="K17" s="23" t="s">
        <v>38</v>
      </c>
      <c r="L17" s="24" t="s">
        <v>39</v>
      </c>
      <c r="M17" s="24" t="s">
        <v>33</v>
      </c>
      <c r="N17" s="25" t="s">
        <v>100</v>
      </c>
      <c r="O17" s="26" t="s">
        <v>125</v>
      </c>
    </row>
    <row r="18" spans="1:15" ht="20.25" customHeight="1" thickBot="1">
      <c r="A18" s="45" t="s">
        <v>65</v>
      </c>
      <c r="B18" s="47" t="s">
        <v>53</v>
      </c>
      <c r="C18" s="39">
        <v>44620</v>
      </c>
      <c r="D18" s="39">
        <v>44990</v>
      </c>
      <c r="E18" s="202"/>
      <c r="F18" s="202"/>
      <c r="G18" s="202">
        <v>44991</v>
      </c>
      <c r="H18" s="202">
        <v>45001</v>
      </c>
      <c r="I18" s="216">
        <v>45003</v>
      </c>
      <c r="K18" s="23" t="s">
        <v>103</v>
      </c>
      <c r="L18" s="24" t="s">
        <v>104</v>
      </c>
      <c r="M18" s="24" t="s">
        <v>123</v>
      </c>
      <c r="N18" s="25" t="s">
        <v>100</v>
      </c>
      <c r="O18" s="27" t="s">
        <v>97</v>
      </c>
    </row>
    <row r="19" spans="1:15" ht="19.5" customHeight="1">
      <c r="A19" s="46" t="s">
        <v>10</v>
      </c>
      <c r="B19" s="35" t="s">
        <v>11</v>
      </c>
      <c r="C19" s="36">
        <v>44626</v>
      </c>
      <c r="D19" s="36">
        <v>44628</v>
      </c>
      <c r="E19" s="203" t="s">
        <v>105</v>
      </c>
      <c r="F19" s="201" t="s">
        <v>106</v>
      </c>
      <c r="G19" s="203" t="s">
        <v>93</v>
      </c>
      <c r="H19" s="203" t="s">
        <v>93</v>
      </c>
      <c r="I19" s="207" t="s">
        <v>93</v>
      </c>
      <c r="K19" s="23" t="s">
        <v>30</v>
      </c>
      <c r="L19" s="24" t="s">
        <v>124</v>
      </c>
      <c r="M19" s="24" t="s">
        <v>85</v>
      </c>
      <c r="N19" s="54" t="s">
        <v>127</v>
      </c>
      <c r="O19" s="26" t="s">
        <v>126</v>
      </c>
    </row>
    <row r="20" spans="1:15" ht="19.5" customHeight="1" thickBot="1">
      <c r="A20" s="57" t="s">
        <v>70</v>
      </c>
      <c r="B20" s="55" t="s">
        <v>54</v>
      </c>
      <c r="C20" s="56">
        <v>44627</v>
      </c>
      <c r="D20" s="56">
        <v>44628</v>
      </c>
      <c r="E20" s="206"/>
      <c r="F20" s="213"/>
      <c r="G20" s="206"/>
      <c r="H20" s="206"/>
      <c r="I20" s="208"/>
    </row>
    <row r="21" spans="1:15" ht="16.5">
      <c r="A21" s="58" t="s">
        <v>14</v>
      </c>
      <c r="B21" s="35" t="s">
        <v>15</v>
      </c>
      <c r="C21" s="36">
        <v>45001</v>
      </c>
      <c r="D21" s="36">
        <v>45007</v>
      </c>
      <c r="E21" s="201" t="s">
        <v>129</v>
      </c>
      <c r="F21" s="201" t="s">
        <v>128</v>
      </c>
      <c r="G21" s="222">
        <v>45012</v>
      </c>
      <c r="H21" s="222">
        <v>45022</v>
      </c>
      <c r="I21" s="224">
        <v>45024</v>
      </c>
      <c r="K21" s="29" t="s">
        <v>107</v>
      </c>
      <c r="L21" s="30" t="s">
        <v>112</v>
      </c>
      <c r="M21" s="30" t="s">
        <v>114</v>
      </c>
    </row>
    <row r="22" spans="1:15" ht="17.25" thickBot="1">
      <c r="A22" s="57" t="s">
        <v>68</v>
      </c>
      <c r="B22" s="55" t="s">
        <v>55</v>
      </c>
      <c r="C22" s="56">
        <v>44999</v>
      </c>
      <c r="D22" s="56">
        <v>45004</v>
      </c>
      <c r="E22" s="213"/>
      <c r="F22" s="213"/>
      <c r="G22" s="223"/>
      <c r="H22" s="223"/>
      <c r="I22" s="225"/>
      <c r="K22" s="31" t="s">
        <v>108</v>
      </c>
      <c r="L22" s="32" t="s">
        <v>113</v>
      </c>
      <c r="M22" s="32" t="s">
        <v>115</v>
      </c>
    </row>
    <row r="23" spans="1:15" ht="16.5">
      <c r="A23" s="58" t="s">
        <v>16</v>
      </c>
      <c r="B23" s="35" t="s">
        <v>17</v>
      </c>
      <c r="C23" s="36">
        <v>45008</v>
      </c>
      <c r="D23" s="36">
        <v>45014</v>
      </c>
      <c r="E23" s="201" t="s">
        <v>131</v>
      </c>
      <c r="F23" s="201" t="s">
        <v>130</v>
      </c>
      <c r="G23" s="197">
        <v>45019</v>
      </c>
      <c r="H23" s="197">
        <v>45029</v>
      </c>
      <c r="I23" s="199">
        <v>45031</v>
      </c>
      <c r="K23" s="31" t="s">
        <v>109</v>
      </c>
      <c r="L23" s="32" t="s">
        <v>113</v>
      </c>
      <c r="M23" s="32" t="s">
        <v>115</v>
      </c>
    </row>
    <row r="24" spans="1:15" ht="17.25" thickBot="1">
      <c r="A24" s="57" t="s">
        <v>71</v>
      </c>
      <c r="B24" s="55" t="s">
        <v>56</v>
      </c>
      <c r="C24" s="56">
        <v>45006</v>
      </c>
      <c r="D24" s="56">
        <v>45011</v>
      </c>
      <c r="E24" s="213"/>
      <c r="F24" s="213"/>
      <c r="G24" s="226"/>
      <c r="H24" s="226"/>
      <c r="I24" s="227"/>
    </row>
    <row r="25" spans="1:15" ht="16.5">
      <c r="A25" s="58" t="s">
        <v>18</v>
      </c>
      <c r="B25" s="35" t="s">
        <v>19</v>
      </c>
      <c r="C25" s="59">
        <v>45015</v>
      </c>
      <c r="D25" s="36">
        <v>45021</v>
      </c>
      <c r="E25" s="209" t="s">
        <v>133</v>
      </c>
      <c r="F25" s="201" t="s">
        <v>132</v>
      </c>
      <c r="G25" s="197">
        <v>45033</v>
      </c>
      <c r="H25" s="197">
        <v>45043</v>
      </c>
      <c r="I25" s="199">
        <v>45045</v>
      </c>
    </row>
    <row r="26" spans="1:15" ht="17.25" thickBot="1">
      <c r="A26" s="57" t="s">
        <v>69</v>
      </c>
      <c r="B26" s="55" t="s">
        <v>57</v>
      </c>
      <c r="C26" s="69">
        <v>45013</v>
      </c>
      <c r="D26" s="56">
        <v>45018</v>
      </c>
      <c r="E26" s="210"/>
      <c r="F26" s="202"/>
      <c r="G26" s="198"/>
      <c r="H26" s="198"/>
      <c r="I26" s="200"/>
    </row>
    <row r="27" spans="1:15" ht="16.5">
      <c r="A27" s="44" t="s">
        <v>22</v>
      </c>
      <c r="B27" s="35" t="s">
        <v>23</v>
      </c>
      <c r="C27" s="71">
        <v>45029</v>
      </c>
      <c r="D27" s="72">
        <v>45035</v>
      </c>
      <c r="E27" s="209" t="s">
        <v>171</v>
      </c>
      <c r="F27" s="201" t="s">
        <v>172</v>
      </c>
      <c r="G27" s="197">
        <f>G25+7</f>
        <v>45040</v>
      </c>
      <c r="H27" s="197">
        <f t="shared" ref="H27:I27" si="0">H25+7</f>
        <v>45050</v>
      </c>
      <c r="I27" s="199">
        <f t="shared" si="0"/>
        <v>45052</v>
      </c>
    </row>
    <row r="28" spans="1:15" ht="17.25" thickBot="1">
      <c r="A28" s="45" t="s">
        <v>66</v>
      </c>
      <c r="B28" s="38" t="s">
        <v>59</v>
      </c>
      <c r="C28" s="60">
        <v>45027</v>
      </c>
      <c r="D28" s="39">
        <v>45032</v>
      </c>
      <c r="E28" s="210"/>
      <c r="F28" s="202"/>
      <c r="G28" s="198"/>
      <c r="H28" s="198"/>
      <c r="I28" s="200"/>
    </row>
    <row r="29" spans="1:15" ht="16.5">
      <c r="A29" s="44" t="s">
        <v>24</v>
      </c>
      <c r="B29" s="35" t="s">
        <v>25</v>
      </c>
      <c r="C29" s="71">
        <v>45036</v>
      </c>
      <c r="D29" s="72">
        <v>45042</v>
      </c>
      <c r="E29" s="209" t="s">
        <v>173</v>
      </c>
      <c r="F29" s="201" t="s">
        <v>174</v>
      </c>
      <c r="G29" s="197">
        <f>G27+7</f>
        <v>45047</v>
      </c>
      <c r="H29" s="197">
        <f t="shared" ref="H29:I29" si="1">H27+7</f>
        <v>45057</v>
      </c>
      <c r="I29" s="199">
        <f t="shared" si="1"/>
        <v>45059</v>
      </c>
    </row>
    <row r="30" spans="1:15" ht="17.25" thickBot="1">
      <c r="A30" s="45" t="s">
        <v>67</v>
      </c>
      <c r="B30" s="38" t="s">
        <v>61</v>
      </c>
      <c r="C30" s="60">
        <v>45041</v>
      </c>
      <c r="D30" s="39">
        <v>45046</v>
      </c>
      <c r="E30" s="210"/>
      <c r="F30" s="202"/>
      <c r="G30" s="198"/>
      <c r="H30" s="198"/>
      <c r="I30" s="200"/>
    </row>
    <row r="31" spans="1:15">
      <c r="A31" s="203" t="s">
        <v>93</v>
      </c>
      <c r="B31" s="203" t="s">
        <v>93</v>
      </c>
      <c r="C31" s="203" t="s">
        <v>93</v>
      </c>
      <c r="D31" s="203" t="s">
        <v>93</v>
      </c>
      <c r="E31" s="203" t="s">
        <v>105</v>
      </c>
      <c r="F31" s="201" t="s">
        <v>175</v>
      </c>
      <c r="G31" s="203" t="s">
        <v>93</v>
      </c>
      <c r="H31" s="203" t="s">
        <v>93</v>
      </c>
      <c r="I31" s="207" t="s">
        <v>93</v>
      </c>
    </row>
    <row r="32" spans="1:15" ht="15.75" thickBot="1">
      <c r="A32" s="204"/>
      <c r="B32" s="204"/>
      <c r="C32" s="204"/>
      <c r="D32" s="204"/>
      <c r="E32" s="204"/>
      <c r="F32" s="202"/>
      <c r="G32" s="206"/>
      <c r="H32" s="206"/>
      <c r="I32" s="208"/>
    </row>
    <row r="33" spans="1:9" ht="16.5">
      <c r="A33" s="3" t="s">
        <v>49</v>
      </c>
      <c r="B33" s="67" t="s">
        <v>48</v>
      </c>
      <c r="C33" s="69">
        <v>45043</v>
      </c>
      <c r="D33" s="69">
        <v>45049</v>
      </c>
      <c r="E33" s="201" t="s">
        <v>177</v>
      </c>
      <c r="F33" s="201" t="s">
        <v>176</v>
      </c>
      <c r="G33" s="205" t="s">
        <v>178</v>
      </c>
      <c r="H33" s="197">
        <v>45064</v>
      </c>
      <c r="I33" s="199">
        <v>45066</v>
      </c>
    </row>
    <row r="34" spans="1:9" ht="17.25" thickBot="1">
      <c r="A34" s="73" t="s">
        <v>163</v>
      </c>
      <c r="B34" s="38" t="s">
        <v>154</v>
      </c>
      <c r="C34" s="60">
        <v>45048</v>
      </c>
      <c r="D34" s="60">
        <v>45053</v>
      </c>
      <c r="E34" s="202"/>
      <c r="F34" s="202"/>
      <c r="G34" s="198"/>
      <c r="H34" s="198"/>
      <c r="I34" s="200"/>
    </row>
    <row r="35" spans="1:9" ht="16.5">
      <c r="A35" s="3" t="s">
        <v>147</v>
      </c>
      <c r="B35" s="68" t="s">
        <v>141</v>
      </c>
      <c r="C35" s="71">
        <v>45050</v>
      </c>
      <c r="D35" s="72">
        <v>45056</v>
      </c>
      <c r="E35" s="201" t="s">
        <v>180</v>
      </c>
      <c r="F35" s="201" t="s">
        <v>179</v>
      </c>
      <c r="G35" s="197">
        <v>45061</v>
      </c>
      <c r="H35" s="197">
        <v>45071</v>
      </c>
      <c r="I35" s="199">
        <v>45073</v>
      </c>
    </row>
    <row r="36" spans="1:9" ht="17.25" thickBot="1">
      <c r="A36" s="73" t="s">
        <v>163</v>
      </c>
      <c r="B36" s="55" t="s">
        <v>154</v>
      </c>
      <c r="C36" s="60">
        <v>45048</v>
      </c>
      <c r="D36" s="39">
        <v>45053</v>
      </c>
      <c r="E36" s="202"/>
      <c r="F36" s="202"/>
      <c r="G36" s="198"/>
      <c r="H36" s="198"/>
      <c r="I36" s="200"/>
    </row>
    <row r="37" spans="1:9" ht="16.5">
      <c r="A37" s="3" t="s">
        <v>148</v>
      </c>
      <c r="B37" s="35" t="s">
        <v>142</v>
      </c>
      <c r="C37" s="74">
        <v>45057</v>
      </c>
      <c r="D37" s="75">
        <v>45063</v>
      </c>
      <c r="E37" s="201" t="s">
        <v>180</v>
      </c>
      <c r="F37" s="201" t="s">
        <v>181</v>
      </c>
      <c r="G37" s="197">
        <v>45068</v>
      </c>
      <c r="H37" s="197">
        <v>45078</v>
      </c>
      <c r="I37" s="199">
        <v>45080</v>
      </c>
    </row>
    <row r="38" spans="1:9" ht="17.25" thickBot="1">
      <c r="A38" s="73" t="s">
        <v>164</v>
      </c>
      <c r="B38" s="38" t="s">
        <v>155</v>
      </c>
      <c r="C38" s="60">
        <v>45055</v>
      </c>
      <c r="D38" s="39">
        <v>45060</v>
      </c>
      <c r="E38" s="202"/>
      <c r="F38" s="202"/>
      <c r="G38" s="198"/>
      <c r="H38" s="198"/>
      <c r="I38" s="200"/>
    </row>
    <row r="39" spans="1:9" ht="16.5">
      <c r="A39" s="76" t="s">
        <v>149</v>
      </c>
      <c r="B39" s="35" t="s">
        <v>143</v>
      </c>
      <c r="C39" s="71">
        <v>45064</v>
      </c>
      <c r="D39" s="72">
        <v>45070</v>
      </c>
      <c r="E39" s="201" t="s">
        <v>182</v>
      </c>
      <c r="F39" s="201" t="s">
        <v>183</v>
      </c>
      <c r="G39" s="197">
        <v>45075</v>
      </c>
      <c r="H39" s="197">
        <v>45085</v>
      </c>
      <c r="I39" s="199">
        <v>45087</v>
      </c>
    </row>
    <row r="40" spans="1:9" ht="17.25" thickBot="1">
      <c r="A40" s="73" t="s">
        <v>165</v>
      </c>
      <c r="B40" s="38" t="s">
        <v>156</v>
      </c>
      <c r="C40" s="60">
        <v>45062</v>
      </c>
      <c r="D40" s="39">
        <v>45067</v>
      </c>
      <c r="E40" s="202"/>
      <c r="F40" s="202"/>
      <c r="G40" s="198"/>
      <c r="H40" s="198"/>
      <c r="I40" s="200"/>
    </row>
    <row r="41" spans="1:9" ht="16.5">
      <c r="A41" s="76" t="s">
        <v>150</v>
      </c>
      <c r="B41" s="35" t="s">
        <v>144</v>
      </c>
      <c r="C41" s="71">
        <v>45071</v>
      </c>
      <c r="D41" s="72">
        <v>45077</v>
      </c>
      <c r="E41" s="201" t="s">
        <v>184</v>
      </c>
      <c r="F41" s="197" t="s">
        <v>185</v>
      </c>
      <c r="G41" s="197">
        <v>45082</v>
      </c>
      <c r="H41" s="197">
        <v>45092</v>
      </c>
      <c r="I41" s="199">
        <v>45094</v>
      </c>
    </row>
    <row r="42" spans="1:9" ht="17.25" thickBot="1">
      <c r="A42" s="73" t="s">
        <v>166</v>
      </c>
      <c r="B42" s="38" t="s">
        <v>157</v>
      </c>
      <c r="C42" s="60">
        <v>45069</v>
      </c>
      <c r="D42" s="39">
        <v>45074</v>
      </c>
      <c r="E42" s="202"/>
      <c r="F42" s="198"/>
      <c r="G42" s="198"/>
      <c r="H42" s="198"/>
      <c r="I42" s="200"/>
    </row>
    <row r="44" spans="1:9" ht="15.75">
      <c r="A44" s="10" t="s">
        <v>43</v>
      </c>
    </row>
  </sheetData>
  <mergeCells count="84">
    <mergeCell ref="F25:F26"/>
    <mergeCell ref="G25:G26"/>
    <mergeCell ref="H25:H26"/>
    <mergeCell ref="I25:I26"/>
    <mergeCell ref="E25:E26"/>
    <mergeCell ref="F23:F24"/>
    <mergeCell ref="G23:G24"/>
    <mergeCell ref="H23:H24"/>
    <mergeCell ref="I23:I24"/>
    <mergeCell ref="E23:E24"/>
    <mergeCell ref="I10:J10"/>
    <mergeCell ref="E21:E22"/>
    <mergeCell ref="F21:F22"/>
    <mergeCell ref="G21:G22"/>
    <mergeCell ref="H21:H22"/>
    <mergeCell ref="I21:I22"/>
    <mergeCell ref="E13:E14"/>
    <mergeCell ref="F13:F14"/>
    <mergeCell ref="G13:G14"/>
    <mergeCell ref="H13:H14"/>
    <mergeCell ref="I13:I14"/>
    <mergeCell ref="E15:E16"/>
    <mergeCell ref="F15:F16"/>
    <mergeCell ref="G17:G18"/>
    <mergeCell ref="H17:H18"/>
    <mergeCell ref="I17:I18"/>
    <mergeCell ref="A11:A12"/>
    <mergeCell ref="B11:B12"/>
    <mergeCell ref="F11:F12"/>
    <mergeCell ref="E11:E12"/>
    <mergeCell ref="F27:F28"/>
    <mergeCell ref="G27:G28"/>
    <mergeCell ref="H27:H28"/>
    <mergeCell ref="I27:I28"/>
    <mergeCell ref="E27:E28"/>
    <mergeCell ref="E19:E20"/>
    <mergeCell ref="F19:F20"/>
    <mergeCell ref="G19:G20"/>
    <mergeCell ref="H19:H20"/>
    <mergeCell ref="I19:I20"/>
    <mergeCell ref="G15:G16"/>
    <mergeCell ref="H15:H16"/>
    <mergeCell ref="I15:I16"/>
    <mergeCell ref="E17:E18"/>
    <mergeCell ref="F17:F18"/>
    <mergeCell ref="G29:G30"/>
    <mergeCell ref="H29:H30"/>
    <mergeCell ref="I29:I30"/>
    <mergeCell ref="E29:E30"/>
    <mergeCell ref="F29:F30"/>
    <mergeCell ref="H33:H34"/>
    <mergeCell ref="I33:I34"/>
    <mergeCell ref="E31:E32"/>
    <mergeCell ref="F31:F32"/>
    <mergeCell ref="G31:G32"/>
    <mergeCell ref="H31:H32"/>
    <mergeCell ref="I31:I32"/>
    <mergeCell ref="A31:A32"/>
    <mergeCell ref="B31:B32"/>
    <mergeCell ref="C31:C32"/>
    <mergeCell ref="D31:D32"/>
    <mergeCell ref="G35:G36"/>
    <mergeCell ref="F33:F34"/>
    <mergeCell ref="E33:E34"/>
    <mergeCell ref="G33:G34"/>
    <mergeCell ref="H35:H36"/>
    <mergeCell ref="I35:I36"/>
    <mergeCell ref="E35:E36"/>
    <mergeCell ref="F35:F36"/>
    <mergeCell ref="E37:E38"/>
    <mergeCell ref="F37:F38"/>
    <mergeCell ref="G37:G38"/>
    <mergeCell ref="H37:H38"/>
    <mergeCell ref="I37:I38"/>
    <mergeCell ref="F41:F42"/>
    <mergeCell ref="G41:G42"/>
    <mergeCell ref="H41:H42"/>
    <mergeCell ref="I41:I42"/>
    <mergeCell ref="E41:E42"/>
    <mergeCell ref="G39:G40"/>
    <mergeCell ref="H39:H40"/>
    <mergeCell ref="I39:I40"/>
    <mergeCell ref="F39:F40"/>
    <mergeCell ref="E39:E40"/>
  </mergeCells>
  <hyperlinks>
    <hyperlink ref="A14" r:id="rId1" display="http://www.yangming.com/e-service/Vessel_Tracking/vessel_tracking_detail.aspx?vessel=PPCF&amp;func=current" xr:uid="{50C63B27-F507-435E-8C0A-29C3F3151E22}"/>
    <hyperlink ref="A16" r:id="rId2" display="http://www.yangming.com/e-service/Vessel_Tracking/vessel_tracking_detail.aspx?vessel=YHTS&amp;func=current" xr:uid="{4479CE2A-D3F0-4A39-A699-200ADC2CBA7A}"/>
    <hyperlink ref="A18" r:id="rId3" display="http://www.yangming.com/e-service/Vessel_Tracking/vessel_tracking_detail.aspx?vessel=PPCF&amp;func=current" xr:uid="{B519B455-2FAF-46B1-A9BF-09665BEB02A0}"/>
    <hyperlink ref="A20" r:id="rId4" display="http://www.yangming.com/e-service/Vessel_Tracking/vessel_tracking_detail.aspx?vessel=YHTS&amp;func=current" xr:uid="{5810F573-A351-4EC1-8E2B-DD510DA47983}"/>
    <hyperlink ref="E21" r:id="rId5" display="http://www.yangming.com/e-service/Vessel_Tracking/vessel_tracking_detail.aspx?vessel=CCTA&amp;func=current" xr:uid="{53B5E5EE-3B84-44B4-93A8-C7F5D11BC00A}"/>
    <hyperlink ref="A22" r:id="rId6" display="http://www.yangming.com/e-service/Vessel_Tracking/vessel_tracking_detail.aspx?vessel=PPCF&amp;func=current" xr:uid="{2FE7B982-D018-4752-B5DA-57AE55A706D5}"/>
    <hyperlink ref="A21" r:id="rId7" display="http://www.yangming.com/e-service/Vessel_Tracking/vessel_tracking_detail.aspx?vessel=YING&amp;func=current" xr:uid="{16F51AC0-A75B-4A35-82F0-43CDE96FC06E}"/>
    <hyperlink ref="E23" r:id="rId8" display="http://www.yangming.com/e-service/Vessel_Tracking/vessel_tracking_detail.aspx?vessel=SADN&amp;func=current" xr:uid="{6E29DB2A-1570-4006-9324-854DACB19E1F}"/>
    <hyperlink ref="A24" r:id="rId9" display="http://www.yangming.com/e-service/Vessel_Tracking/vessel_tracking_detail.aspx?vessel=YHTS&amp;func=current" xr:uid="{393EF606-EF09-4EA6-A105-44298639CBF7}"/>
    <hyperlink ref="A23" r:id="rId10" display="http://www.yangming.com/e-service/Vessel_Tracking/vessel_tracking_detail.aspx?vessel=YINT&amp;func=current" xr:uid="{E5736A8B-E344-48FC-B7DA-897A638F6AF3}"/>
    <hyperlink ref="E25" r:id="rId11" display="http://www.yangming.com/e-service/Vessel_Tracking/vessel_tracking_detail.aspx?vessel=OACD&amp;func=current" xr:uid="{709FD2B1-6A7C-45FF-9928-C098A8C983DD}"/>
    <hyperlink ref="A25" r:id="rId12" display="http://www.yangming.com/e-service/Vessel_Tracking/vessel_tracking_detail.aspx?vessel=YHRZ&amp;func=current" xr:uid="{8D93B484-4DED-49ED-83A8-4F811359B135}"/>
    <hyperlink ref="A26" r:id="rId13" display="http://www.yangming.com/e-service/Vessel_Tracking/vessel_tracking_detail.aspx?vessel=PPCF&amp;func=current" xr:uid="{E49CD329-B044-46EB-87C7-B2612C7AE057}"/>
    <hyperlink ref="E27" r:id="rId14" display="http://www.yangming.com/e-service/Vessel_Tracking/vessel_tracking_detail.aspx?vessel=OCNY&amp;func=current" xr:uid="{CA07A9FA-988D-4B95-A83E-F20A2D08B9F4}"/>
    <hyperlink ref="A28" r:id="rId15" display="http://www.yangming.com/e-service/Vessel_Tracking/vessel_tracking_detail.aspx?vessel=PPCF&amp;func=current" xr:uid="{47A5C69D-8DED-4C4A-9AE5-D20587DCF208}"/>
    <hyperlink ref="E29" r:id="rId16" display="http://www.yangming.com/e-service/Vessel_Tracking/vessel_tracking_detail.aspx?vessel=YUBI&amp;func=current" xr:uid="{C3BB8E28-0251-44E7-9747-6D0BA1224BEE}"/>
    <hyperlink ref="A30" r:id="rId17" display="http://www.yangming.com/e-service/Vessel_Tracking/vessel_tracking_detail.aspx?vessel=PPCF&amp;func=current" xr:uid="{D0D48079-F611-43C1-A623-28C808376955}"/>
    <hyperlink ref="E33" r:id="rId18" display="http://www.yangming.com/e-service/Vessel_Tracking/vessel_tracking_detail.aspx?vessel=OCRN&amp;func=current" xr:uid="{C5C354DB-DA88-48F5-847E-5894F0A7EAF8}"/>
    <hyperlink ref="A34" r:id="rId19" display="http://www.yangming.com/e-service/Vessel_Tracking/vessel_tracking_detail.aspx?vessel=YHTS&amp;func=current" xr:uid="{48D3104E-F61B-455C-BC58-667C88310CF2}"/>
    <hyperlink ref="A36" r:id="rId20" display="http://www.yangming.com/e-service/Vessel_Tracking/vessel_tracking_detail.aspx?vessel=YHTS&amp;func=current" xr:uid="{993FE647-A486-4E7B-B797-7595F0492E4C}"/>
    <hyperlink ref="A35" r:id="rId21" display="http://www.yangming.com/e-service/Vessel_Tracking/vessel_tracking_detail.aspx?vessel=YITA&amp;func=current" xr:uid="{4007F7FF-56FE-451E-84E5-A150A7BCEC7A}"/>
    <hyperlink ref="A38" r:id="rId22" display="http://www.yangming.com/e-service/Vessel_Tracking/vessel_tracking_detail.aspx?vessel=PPCF&amp;func=current" xr:uid="{C3430F44-78FC-48F5-8DC4-2210F3A7824D}"/>
    <hyperlink ref="A37" r:id="rId23" display="http://www.yangming.com/e-service/Vessel_Tracking/vessel_tracking_detail.aspx?vessel=YING&amp;func=current" xr:uid="{F717F175-DE86-4E9E-8547-BC0C32A73CE2}"/>
    <hyperlink ref="E39" r:id="rId24" display="http://www.yangming.com/e-service/Vessel_Tracking/vessel_tracking_detail.aspx?vessel=MLCT&amp;func=current" xr:uid="{B530116F-E74F-4F20-9DF5-BCDB41F5DD15}"/>
    <hyperlink ref="E41" r:id="rId25" display="http://www.yangming.com/e-service/Vessel_Tracking/vessel_tracking_detail.aspx?vessel=CTNQ&amp;func=current" xr:uid="{5FE90606-3FD1-4E3B-A12C-5C94A33FE916}"/>
    <hyperlink ref="A40" r:id="rId26" display="http://www.yangming.com/e-service/Vessel_Tracking/vessel_tracking_detail.aspx?vessel=YHTS&amp;func=current" xr:uid="{CD065161-3449-4BE7-B35E-E699685202B8}"/>
    <hyperlink ref="A39" r:id="rId27" display="http://www.yangming.com/e-service/Vessel_Tracking/vessel_tracking_detail.aspx?vessel=YINT&amp;func=current" xr:uid="{C5EECB4C-2685-43F4-A3DC-923B28696525}"/>
    <hyperlink ref="A42" r:id="rId28" display="http://www.yangming.com/e-service/Vessel_Tracking/vessel_tracking_detail.aspx?vessel=PPCF&amp;func=current" xr:uid="{98A57218-F29D-4BB1-B6CB-3852624F0703}"/>
    <hyperlink ref="A41" r:id="rId29" display="http://www.yangming.com/e-service/Vessel_Tracking/vessel_tracking_detail.aspx?vessel=YHRZ&amp;func=current" xr:uid="{2EB5ADBE-9418-4DA0-92BD-980850FD8EE6}"/>
  </hyperlinks>
  <pageMargins left="0.7" right="0.7" top="0.75" bottom="0.75" header="0.3" footer="0.3"/>
  <pageSetup orientation="portrait" r:id="rId30"/>
  <drawing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6973B-6FE6-4772-90C2-55D025962433}">
  <dimension ref="A1:N54"/>
  <sheetViews>
    <sheetView topLeftCell="A26" workbookViewId="0">
      <selection activeCell="A11" sqref="A11:A12"/>
    </sheetView>
  </sheetViews>
  <sheetFormatPr defaultRowHeight="15"/>
  <cols>
    <col min="1" max="1" width="30.85546875" customWidth="1"/>
    <col min="2" max="4" width="21.140625" customWidth="1"/>
    <col min="5" max="5" width="32.85546875" customWidth="1"/>
    <col min="6" max="8" width="17.42578125" customWidth="1"/>
    <col min="9" max="9" width="14.85546875" customWidth="1"/>
    <col min="10" max="10" width="16" customWidth="1"/>
    <col min="11" max="11" width="14.28515625" customWidth="1"/>
    <col min="12" max="12" width="19.5703125" customWidth="1"/>
    <col min="13" max="13" width="12.140625" customWidth="1"/>
    <col min="14" max="14" width="27.28515625" customWidth="1"/>
  </cols>
  <sheetData>
    <row r="1" spans="1:14" ht="18">
      <c r="D1" s="12"/>
      <c r="E1" s="13"/>
      <c r="F1" s="13"/>
      <c r="G1" s="13"/>
      <c r="H1" s="13"/>
      <c r="I1" s="13"/>
      <c r="J1" s="13"/>
      <c r="K1" s="13"/>
      <c r="L1" s="13"/>
      <c r="M1" s="13"/>
    </row>
    <row r="2" spans="1:14" ht="18">
      <c r="D2" s="12"/>
      <c r="F2" s="13"/>
      <c r="G2" s="13"/>
      <c r="H2" s="13"/>
      <c r="I2" s="13"/>
      <c r="J2" s="13"/>
      <c r="K2" s="13"/>
      <c r="L2" s="13"/>
      <c r="M2" s="13"/>
    </row>
    <row r="3" spans="1:14" ht="18">
      <c r="D3" s="12"/>
      <c r="E3" s="13" t="s">
        <v>74</v>
      </c>
      <c r="F3" s="13"/>
      <c r="G3" s="13"/>
      <c r="H3" s="13"/>
      <c r="I3" s="13"/>
      <c r="J3" s="13"/>
      <c r="K3" s="13"/>
      <c r="L3" s="13"/>
      <c r="M3" s="13"/>
    </row>
    <row r="4" spans="1:14" ht="18">
      <c r="D4" s="12"/>
      <c r="E4" s="13" t="s">
        <v>116</v>
      </c>
      <c r="F4" s="13"/>
      <c r="G4" s="13"/>
      <c r="H4" s="13"/>
      <c r="I4" s="13"/>
      <c r="J4" s="13"/>
      <c r="K4" s="13"/>
      <c r="L4" s="13"/>
      <c r="M4" s="13"/>
    </row>
    <row r="6" spans="1:14" ht="15.75">
      <c r="A6" s="14"/>
      <c r="B6" s="15"/>
      <c r="C6" s="15"/>
      <c r="D6" s="15"/>
      <c r="E6" s="9" t="s">
        <v>75</v>
      </c>
      <c r="F6" s="15"/>
      <c r="G6" s="15"/>
      <c r="H6" s="15"/>
      <c r="I6" s="17"/>
      <c r="J6" s="17"/>
      <c r="K6" s="17"/>
      <c r="L6" s="16"/>
      <c r="M6" s="16"/>
    </row>
    <row r="7" spans="1:14" ht="15.75">
      <c r="A7" s="14" t="s">
        <v>76</v>
      </c>
      <c r="B7" s="15"/>
      <c r="C7" s="15"/>
      <c r="D7" s="15"/>
      <c r="E7" s="9" t="s">
        <v>46</v>
      </c>
      <c r="F7" s="15"/>
      <c r="G7" s="15"/>
      <c r="H7" s="15"/>
      <c r="I7" s="17"/>
      <c r="J7" s="17"/>
      <c r="K7" s="17"/>
      <c r="L7" s="16"/>
      <c r="M7" s="16"/>
    </row>
    <row r="8" spans="1:14" ht="15.75">
      <c r="A8" s="18" t="s">
        <v>77</v>
      </c>
      <c r="B8" s="15"/>
      <c r="C8" s="15"/>
      <c r="D8" s="15"/>
      <c r="E8" s="9" t="s">
        <v>47</v>
      </c>
      <c r="F8" s="15"/>
      <c r="G8" s="15"/>
      <c r="H8" s="15"/>
      <c r="I8" s="17"/>
      <c r="J8" s="17"/>
      <c r="K8" s="17"/>
      <c r="L8" s="16"/>
      <c r="M8" s="16"/>
    </row>
    <row r="10" spans="1:14" ht="16.5" thickBot="1">
      <c r="A10" s="20"/>
      <c r="B10" s="20"/>
      <c r="C10" s="20"/>
      <c r="D10" s="20"/>
      <c r="E10" s="20"/>
      <c r="F10" s="20"/>
      <c r="G10" s="20"/>
      <c r="H10" s="20"/>
      <c r="I10" s="19"/>
      <c r="J10" s="33"/>
      <c r="K10" s="19"/>
      <c r="L10" s="19"/>
    </row>
    <row r="11" spans="1:14">
      <c r="A11" s="228" t="s">
        <v>83</v>
      </c>
      <c r="B11" s="235" t="s">
        <v>117</v>
      </c>
      <c r="C11" s="48" t="s">
        <v>111</v>
      </c>
      <c r="D11" s="48" t="s">
        <v>85</v>
      </c>
      <c r="E11" s="48" t="s">
        <v>86</v>
      </c>
      <c r="F11" s="48" t="s">
        <v>118</v>
      </c>
      <c r="G11" s="48" t="s">
        <v>87</v>
      </c>
      <c r="H11" s="49" t="s">
        <v>79</v>
      </c>
      <c r="J11" s="21" t="s">
        <v>26</v>
      </c>
      <c r="K11" s="21" t="s">
        <v>27</v>
      </c>
      <c r="L11" s="21" t="s">
        <v>3</v>
      </c>
      <c r="M11" s="21" t="s">
        <v>28</v>
      </c>
      <c r="N11" s="21" t="s">
        <v>29</v>
      </c>
    </row>
    <row r="12" spans="1:14" ht="15.75" thickBot="1">
      <c r="A12" s="229"/>
      <c r="B12" s="236"/>
      <c r="C12" s="50" t="s">
        <v>78</v>
      </c>
      <c r="D12" s="50" t="s">
        <v>90</v>
      </c>
      <c r="E12" s="50"/>
      <c r="F12" s="50"/>
      <c r="G12" s="50" t="s">
        <v>78</v>
      </c>
      <c r="H12" s="51"/>
      <c r="J12" s="22"/>
      <c r="K12" s="22"/>
      <c r="L12" s="22"/>
      <c r="M12" s="22"/>
      <c r="N12" s="22"/>
    </row>
    <row r="13" spans="1:14" ht="22.5" customHeight="1">
      <c r="A13" s="46" t="s">
        <v>4</v>
      </c>
      <c r="B13" s="35" t="s">
        <v>5</v>
      </c>
      <c r="C13" s="36">
        <v>44966</v>
      </c>
      <c r="D13" s="36">
        <v>44607</v>
      </c>
      <c r="E13" s="234" t="s">
        <v>119</v>
      </c>
      <c r="F13" s="234" t="s">
        <v>80</v>
      </c>
      <c r="G13" s="230">
        <v>44977</v>
      </c>
      <c r="H13" s="232">
        <v>44985</v>
      </c>
      <c r="J13" s="23" t="s">
        <v>40</v>
      </c>
      <c r="K13" s="24" t="s">
        <v>41</v>
      </c>
      <c r="L13" s="23" t="s">
        <v>85</v>
      </c>
      <c r="M13" s="25" t="s">
        <v>94</v>
      </c>
      <c r="N13" s="26" t="s">
        <v>125</v>
      </c>
    </row>
    <row r="14" spans="1:14" ht="22.5" customHeight="1" thickBot="1">
      <c r="A14" s="45" t="s">
        <v>62</v>
      </c>
      <c r="B14" s="38" t="s">
        <v>50</v>
      </c>
      <c r="C14" s="39">
        <v>44964</v>
      </c>
      <c r="D14" s="39">
        <v>44969</v>
      </c>
      <c r="E14" s="231"/>
      <c r="F14" s="231"/>
      <c r="G14" s="231">
        <v>44613</v>
      </c>
      <c r="H14" s="233">
        <v>44620</v>
      </c>
      <c r="J14" s="23" t="s">
        <v>35</v>
      </c>
      <c r="K14" s="24" t="s">
        <v>36</v>
      </c>
      <c r="L14" s="23" t="s">
        <v>85</v>
      </c>
      <c r="M14" s="25" t="s">
        <v>37</v>
      </c>
      <c r="N14" s="26" t="s">
        <v>125</v>
      </c>
    </row>
    <row r="15" spans="1:14" ht="20.25" customHeight="1">
      <c r="A15" s="46" t="s">
        <v>6</v>
      </c>
      <c r="B15" s="35" t="s">
        <v>7</v>
      </c>
      <c r="C15" s="36">
        <v>44973</v>
      </c>
      <c r="D15" s="36">
        <v>44614</v>
      </c>
      <c r="E15" s="237" t="s">
        <v>105</v>
      </c>
      <c r="F15" s="237" t="s">
        <v>120</v>
      </c>
      <c r="G15" s="237" t="s">
        <v>93</v>
      </c>
      <c r="H15" s="239" t="s">
        <v>93</v>
      </c>
      <c r="J15" s="23" t="s">
        <v>95</v>
      </c>
      <c r="K15" s="24" t="s">
        <v>96</v>
      </c>
      <c r="L15" s="24" t="s">
        <v>123</v>
      </c>
      <c r="M15" s="25" t="s">
        <v>37</v>
      </c>
      <c r="N15" s="27" t="s">
        <v>97</v>
      </c>
    </row>
    <row r="16" spans="1:14" ht="20.25" customHeight="1" thickBot="1">
      <c r="A16" s="45" t="s">
        <v>63</v>
      </c>
      <c r="B16" s="38" t="s">
        <v>51</v>
      </c>
      <c r="C16" s="39">
        <v>44971</v>
      </c>
      <c r="D16" s="39">
        <v>44976</v>
      </c>
      <c r="E16" s="238"/>
      <c r="F16" s="238"/>
      <c r="G16" s="238"/>
      <c r="H16" s="240"/>
      <c r="J16" s="23" t="s">
        <v>31</v>
      </c>
      <c r="K16" s="24" t="s">
        <v>32</v>
      </c>
      <c r="L16" s="24" t="s">
        <v>33</v>
      </c>
      <c r="M16" s="28" t="s">
        <v>34</v>
      </c>
      <c r="N16" s="26" t="s">
        <v>125</v>
      </c>
    </row>
    <row r="17" spans="1:14" ht="20.25" customHeight="1">
      <c r="A17" s="46" t="s">
        <v>8</v>
      </c>
      <c r="B17" s="35" t="s">
        <v>9</v>
      </c>
      <c r="C17" s="36">
        <v>44980</v>
      </c>
      <c r="D17" s="36">
        <v>44621</v>
      </c>
      <c r="E17" s="234" t="s">
        <v>121</v>
      </c>
      <c r="F17" s="234" t="s">
        <v>81</v>
      </c>
      <c r="G17" s="230">
        <v>44992</v>
      </c>
      <c r="H17" s="232">
        <v>44999</v>
      </c>
      <c r="J17" s="23" t="s">
        <v>38</v>
      </c>
      <c r="K17" s="24" t="s">
        <v>39</v>
      </c>
      <c r="L17" s="24" t="s">
        <v>33</v>
      </c>
      <c r="M17" s="25" t="s">
        <v>100</v>
      </c>
      <c r="N17" s="26" t="s">
        <v>125</v>
      </c>
    </row>
    <row r="18" spans="1:14" ht="20.25" customHeight="1" thickBot="1">
      <c r="A18" s="45" t="s">
        <v>65</v>
      </c>
      <c r="B18" s="52" t="s">
        <v>53</v>
      </c>
      <c r="C18" s="53">
        <v>44985</v>
      </c>
      <c r="D18" s="53">
        <v>44990</v>
      </c>
      <c r="E18" s="231"/>
      <c r="F18" s="231"/>
      <c r="G18" s="231">
        <v>44627</v>
      </c>
      <c r="H18" s="233">
        <v>44634</v>
      </c>
      <c r="J18" s="23" t="s">
        <v>103</v>
      </c>
      <c r="K18" s="24" t="s">
        <v>104</v>
      </c>
      <c r="L18" s="24" t="s">
        <v>123</v>
      </c>
      <c r="M18" s="25" t="s">
        <v>100</v>
      </c>
      <c r="N18" s="27" t="s">
        <v>97</v>
      </c>
    </row>
    <row r="19" spans="1:14" ht="19.5" customHeight="1">
      <c r="A19" s="46" t="s">
        <v>10</v>
      </c>
      <c r="B19" s="35" t="s">
        <v>11</v>
      </c>
      <c r="C19" s="36">
        <v>44987</v>
      </c>
      <c r="D19" s="36">
        <v>44628</v>
      </c>
      <c r="E19" s="234" t="s">
        <v>122</v>
      </c>
      <c r="F19" s="234" t="s">
        <v>82</v>
      </c>
      <c r="G19" s="230">
        <v>44999</v>
      </c>
      <c r="H19" s="232">
        <v>45006</v>
      </c>
      <c r="J19" s="23" t="s">
        <v>30</v>
      </c>
      <c r="K19" s="24" t="s">
        <v>124</v>
      </c>
      <c r="L19" s="24" t="s">
        <v>85</v>
      </c>
      <c r="M19" s="54" t="s">
        <v>127</v>
      </c>
      <c r="N19" s="26" t="s">
        <v>126</v>
      </c>
    </row>
    <row r="20" spans="1:14" ht="19.5" customHeight="1" thickBot="1">
      <c r="A20" s="45" t="s">
        <v>70</v>
      </c>
      <c r="B20" s="38" t="s">
        <v>54</v>
      </c>
      <c r="C20" s="39">
        <v>44627</v>
      </c>
      <c r="D20" s="39">
        <v>44997</v>
      </c>
      <c r="E20" s="231"/>
      <c r="F20" s="231"/>
      <c r="G20" s="231">
        <v>44634</v>
      </c>
      <c r="H20" s="233">
        <v>44641</v>
      </c>
    </row>
    <row r="21" spans="1:14" ht="16.5">
      <c r="A21" s="58" t="s">
        <v>12</v>
      </c>
      <c r="B21" s="35" t="s">
        <v>13</v>
      </c>
      <c r="C21" s="36">
        <v>44994</v>
      </c>
      <c r="D21" s="36">
        <v>45000</v>
      </c>
      <c r="E21" s="234" t="s">
        <v>134</v>
      </c>
      <c r="F21" s="234" t="s">
        <v>135</v>
      </c>
      <c r="G21" s="230">
        <v>45006</v>
      </c>
      <c r="H21" s="232">
        <v>45013</v>
      </c>
      <c r="J21" s="29" t="s">
        <v>107</v>
      </c>
      <c r="K21" s="30" t="s">
        <v>112</v>
      </c>
      <c r="L21" s="30" t="s">
        <v>114</v>
      </c>
    </row>
    <row r="22" spans="1:14" ht="17.25" thickBot="1">
      <c r="A22" s="45" t="s">
        <v>68</v>
      </c>
      <c r="B22" s="38" t="s">
        <v>55</v>
      </c>
      <c r="C22" s="39">
        <v>44999</v>
      </c>
      <c r="D22" s="39">
        <v>45004</v>
      </c>
      <c r="E22" s="231"/>
      <c r="F22" s="231"/>
      <c r="G22" s="231"/>
      <c r="H22" s="233"/>
      <c r="J22" s="31" t="s">
        <v>108</v>
      </c>
      <c r="K22" s="32" t="s">
        <v>113</v>
      </c>
      <c r="L22" s="32" t="s">
        <v>115</v>
      </c>
    </row>
    <row r="23" spans="1:14" ht="16.5">
      <c r="A23" s="58" t="s">
        <v>14</v>
      </c>
      <c r="B23" s="35" t="s">
        <v>15</v>
      </c>
      <c r="C23" s="36">
        <v>45001</v>
      </c>
      <c r="D23" s="36">
        <v>45007</v>
      </c>
      <c r="E23" s="234" t="s">
        <v>136</v>
      </c>
      <c r="F23" s="234" t="s">
        <v>137</v>
      </c>
      <c r="G23" s="230">
        <v>45013</v>
      </c>
      <c r="H23" s="232">
        <v>45020</v>
      </c>
      <c r="J23" s="31" t="s">
        <v>109</v>
      </c>
      <c r="K23" s="32" t="s">
        <v>113</v>
      </c>
      <c r="L23" s="32" t="s">
        <v>115</v>
      </c>
    </row>
    <row r="24" spans="1:14" ht="17.25" thickBot="1">
      <c r="A24" s="45" t="s">
        <v>71</v>
      </c>
      <c r="B24" s="38" t="s">
        <v>56</v>
      </c>
      <c r="C24" s="39">
        <v>45006</v>
      </c>
      <c r="D24" s="39">
        <v>45011</v>
      </c>
      <c r="E24" s="231"/>
      <c r="F24" s="231"/>
      <c r="G24" s="231"/>
      <c r="H24" s="233"/>
    </row>
    <row r="25" spans="1:14">
      <c r="A25" s="61"/>
      <c r="B25" s="61"/>
      <c r="C25" s="61"/>
      <c r="D25" s="61"/>
      <c r="E25" s="241" t="s">
        <v>105</v>
      </c>
      <c r="F25" s="241" t="s">
        <v>138</v>
      </c>
      <c r="G25" s="241" t="s">
        <v>93</v>
      </c>
      <c r="H25" s="242" t="s">
        <v>93</v>
      </c>
    </row>
    <row r="26" spans="1:14" ht="15.75" thickBot="1">
      <c r="A26" s="62"/>
      <c r="B26" s="80"/>
      <c r="C26" s="80"/>
      <c r="D26" s="80"/>
      <c r="E26" s="241"/>
      <c r="F26" s="241"/>
      <c r="G26" s="241"/>
      <c r="H26" s="242"/>
    </row>
    <row r="27" spans="1:14" ht="16.5">
      <c r="A27" s="63" t="s">
        <v>18</v>
      </c>
      <c r="B27" s="35" t="s">
        <v>19</v>
      </c>
      <c r="C27" s="65">
        <v>45015</v>
      </c>
      <c r="D27" s="36">
        <v>45021</v>
      </c>
      <c r="E27" s="230" t="s">
        <v>140</v>
      </c>
      <c r="F27" s="230" t="s">
        <v>139</v>
      </c>
      <c r="G27" s="230">
        <v>45027</v>
      </c>
      <c r="H27" s="232">
        <v>45034</v>
      </c>
    </row>
    <row r="28" spans="1:14" ht="17.25" thickBot="1">
      <c r="A28" s="64" t="s">
        <v>72</v>
      </c>
      <c r="B28" s="38" t="s">
        <v>58</v>
      </c>
      <c r="C28" s="66">
        <v>45020</v>
      </c>
      <c r="D28" s="39">
        <v>45025</v>
      </c>
      <c r="E28" s="231"/>
      <c r="F28" s="231"/>
      <c r="G28" s="231"/>
      <c r="H28" s="233"/>
    </row>
    <row r="29" spans="1:14" ht="16.5">
      <c r="A29" s="76" t="s">
        <v>20</v>
      </c>
      <c r="B29" s="35" t="s">
        <v>21</v>
      </c>
      <c r="C29" s="86">
        <v>45022</v>
      </c>
      <c r="D29" s="86">
        <v>45028</v>
      </c>
      <c r="E29" s="230" t="s">
        <v>189</v>
      </c>
      <c r="F29" s="230" t="s">
        <v>186</v>
      </c>
      <c r="G29" s="230">
        <f>G27+7</f>
        <v>45034</v>
      </c>
      <c r="H29" s="232">
        <f>H27+7</f>
        <v>45041</v>
      </c>
    </row>
    <row r="30" spans="1:14" ht="17.25" thickBot="1">
      <c r="A30" s="73" t="s">
        <v>66</v>
      </c>
      <c r="B30" s="38" t="s">
        <v>59</v>
      </c>
      <c r="C30" s="66">
        <v>45027</v>
      </c>
      <c r="D30" s="66">
        <v>45032</v>
      </c>
      <c r="E30" s="231"/>
      <c r="F30" s="231"/>
      <c r="G30" s="231"/>
      <c r="H30" s="233"/>
    </row>
    <row r="31" spans="1:14" ht="16.5">
      <c r="A31" s="76" t="s">
        <v>22</v>
      </c>
      <c r="B31" s="87" t="s">
        <v>23</v>
      </c>
      <c r="C31" s="86">
        <v>45029</v>
      </c>
      <c r="D31" s="86">
        <v>45035</v>
      </c>
      <c r="E31" s="230" t="s">
        <v>190</v>
      </c>
      <c r="F31" s="230" t="s">
        <v>187</v>
      </c>
      <c r="G31" s="230">
        <f>G29+7</f>
        <v>45041</v>
      </c>
      <c r="H31" s="232">
        <f>H29+7</f>
        <v>45048</v>
      </c>
    </row>
    <row r="32" spans="1:14" ht="17.25" thickBot="1">
      <c r="A32" s="82" t="s">
        <v>73</v>
      </c>
      <c r="B32" s="85" t="s">
        <v>60</v>
      </c>
      <c r="C32" s="77">
        <v>45034</v>
      </c>
      <c r="D32" s="77">
        <v>45039</v>
      </c>
      <c r="E32" s="231"/>
      <c r="F32" s="231"/>
      <c r="G32" s="231"/>
      <c r="H32" s="233"/>
    </row>
    <row r="33" spans="1:8" ht="16.5">
      <c r="A33" s="3" t="s">
        <v>24</v>
      </c>
      <c r="B33" s="4" t="s">
        <v>25</v>
      </c>
      <c r="C33" s="77">
        <v>45036</v>
      </c>
      <c r="D33" s="77">
        <v>45042</v>
      </c>
      <c r="E33" s="230" t="s">
        <v>191</v>
      </c>
      <c r="F33" s="230" t="s">
        <v>188</v>
      </c>
      <c r="G33" s="230">
        <f>G31+7</f>
        <v>45048</v>
      </c>
      <c r="H33" s="232">
        <f>H31+7</f>
        <v>45055</v>
      </c>
    </row>
    <row r="34" spans="1:8" ht="17.25" thickBot="1">
      <c r="A34" s="73" t="s">
        <v>67</v>
      </c>
      <c r="B34" s="84" t="s">
        <v>61</v>
      </c>
      <c r="C34" s="66">
        <v>45041</v>
      </c>
      <c r="D34" s="66">
        <v>45046</v>
      </c>
      <c r="E34" s="231"/>
      <c r="F34" s="231"/>
      <c r="G34" s="231"/>
      <c r="H34" s="233"/>
    </row>
    <row r="35" spans="1:8" ht="16.5">
      <c r="A35" s="76" t="s">
        <v>49</v>
      </c>
      <c r="B35" s="87" t="s">
        <v>48</v>
      </c>
      <c r="C35" s="86">
        <v>45043</v>
      </c>
      <c r="D35" s="86">
        <v>45049</v>
      </c>
      <c r="E35" s="230" t="s">
        <v>199</v>
      </c>
      <c r="F35" s="230" t="s">
        <v>192</v>
      </c>
      <c r="G35" s="230">
        <f t="shared" ref="G35:H35" si="0">G33+7</f>
        <v>45055</v>
      </c>
      <c r="H35" s="232">
        <f t="shared" si="0"/>
        <v>45062</v>
      </c>
    </row>
    <row r="36" spans="1:8" ht="17.25" thickBot="1">
      <c r="A36" s="73" t="s">
        <v>163</v>
      </c>
      <c r="B36" s="84" t="s">
        <v>154</v>
      </c>
      <c r="C36" s="66">
        <v>45048</v>
      </c>
      <c r="D36" s="66">
        <v>45053</v>
      </c>
      <c r="E36" s="231"/>
      <c r="F36" s="231"/>
      <c r="G36" s="231"/>
      <c r="H36" s="233"/>
    </row>
    <row r="37" spans="1:8" ht="16.5">
      <c r="A37" s="76" t="s">
        <v>147</v>
      </c>
      <c r="B37" s="87" t="s">
        <v>141</v>
      </c>
      <c r="C37" s="86">
        <v>45050</v>
      </c>
      <c r="D37" s="86">
        <v>45056</v>
      </c>
      <c r="E37" s="230" t="s">
        <v>180</v>
      </c>
      <c r="F37" s="230" t="s">
        <v>193</v>
      </c>
      <c r="G37" s="230">
        <f t="shared" ref="G37:H37" si="1">G35+7</f>
        <v>45062</v>
      </c>
      <c r="H37" s="232">
        <f t="shared" si="1"/>
        <v>45069</v>
      </c>
    </row>
    <row r="38" spans="1:8" ht="17.25" thickBot="1">
      <c r="A38" s="73" t="s">
        <v>164</v>
      </c>
      <c r="B38" s="84" t="s">
        <v>155</v>
      </c>
      <c r="C38" s="66">
        <v>45055</v>
      </c>
      <c r="D38" s="66">
        <v>45060</v>
      </c>
      <c r="E38" s="231"/>
      <c r="F38" s="231"/>
      <c r="G38" s="231"/>
      <c r="H38" s="233"/>
    </row>
    <row r="39" spans="1:8" ht="16.5">
      <c r="A39" s="76" t="s">
        <v>148</v>
      </c>
      <c r="B39" s="87" t="s">
        <v>142</v>
      </c>
      <c r="C39" s="86">
        <v>45057</v>
      </c>
      <c r="D39" s="86">
        <v>45063</v>
      </c>
      <c r="E39" s="230" t="s">
        <v>200</v>
      </c>
      <c r="F39" s="230" t="s">
        <v>194</v>
      </c>
      <c r="G39" s="230">
        <f t="shared" ref="G39:H39" si="2">G37+7</f>
        <v>45069</v>
      </c>
      <c r="H39" s="232">
        <f t="shared" si="2"/>
        <v>45076</v>
      </c>
    </row>
    <row r="40" spans="1:8" ht="17.25" thickBot="1">
      <c r="A40" s="73" t="s">
        <v>165</v>
      </c>
      <c r="B40" s="84" t="s">
        <v>156</v>
      </c>
      <c r="C40" s="66">
        <v>45062</v>
      </c>
      <c r="D40" s="66">
        <v>45067</v>
      </c>
      <c r="E40" s="231"/>
      <c r="F40" s="231"/>
      <c r="G40" s="231"/>
      <c r="H40" s="233"/>
    </row>
    <row r="41" spans="1:8" ht="16.5">
      <c r="A41" s="76" t="s">
        <v>149</v>
      </c>
      <c r="B41" s="87" t="s">
        <v>143</v>
      </c>
      <c r="C41" s="86">
        <v>45064</v>
      </c>
      <c r="D41" s="86">
        <v>45070</v>
      </c>
      <c r="E41" s="230" t="s">
        <v>201</v>
      </c>
      <c r="F41" s="230" t="s">
        <v>195</v>
      </c>
      <c r="G41" s="230">
        <f t="shared" ref="G41:H41" si="3">G39+7</f>
        <v>45076</v>
      </c>
      <c r="H41" s="232">
        <f t="shared" si="3"/>
        <v>45083</v>
      </c>
    </row>
    <row r="42" spans="1:8" ht="17.25" thickBot="1">
      <c r="A42" s="73" t="s">
        <v>166</v>
      </c>
      <c r="B42" s="84" t="s">
        <v>157</v>
      </c>
      <c r="C42" s="66">
        <v>45069</v>
      </c>
      <c r="D42" s="66">
        <v>45074</v>
      </c>
      <c r="E42" s="231"/>
      <c r="F42" s="231"/>
      <c r="G42" s="231"/>
      <c r="H42" s="233"/>
    </row>
    <row r="43" spans="1:8" ht="16.5">
      <c r="A43" s="76" t="s">
        <v>150</v>
      </c>
      <c r="B43" s="87" t="s">
        <v>144</v>
      </c>
      <c r="C43" s="86">
        <v>45071</v>
      </c>
      <c r="D43" s="86">
        <v>45077</v>
      </c>
      <c r="E43" s="230" t="s">
        <v>202</v>
      </c>
      <c r="F43" s="230" t="s">
        <v>196</v>
      </c>
      <c r="G43" s="230">
        <f t="shared" ref="G43:H43" si="4">G41+7</f>
        <v>45083</v>
      </c>
      <c r="H43" s="232">
        <f t="shared" si="4"/>
        <v>45090</v>
      </c>
    </row>
    <row r="44" spans="1:8" ht="17.25" thickBot="1">
      <c r="A44" s="73" t="s">
        <v>167</v>
      </c>
      <c r="B44" s="84" t="s">
        <v>158</v>
      </c>
      <c r="C44" s="66">
        <v>45076</v>
      </c>
      <c r="D44" s="66">
        <v>45081</v>
      </c>
      <c r="E44" s="231"/>
      <c r="F44" s="231"/>
      <c r="G44" s="231"/>
      <c r="H44" s="233"/>
    </row>
    <row r="45" spans="1:8" ht="16.5">
      <c r="A45" s="76" t="s">
        <v>151</v>
      </c>
      <c r="B45" s="87" t="s">
        <v>145</v>
      </c>
      <c r="C45" s="86">
        <v>45078</v>
      </c>
      <c r="D45" s="86">
        <v>45084</v>
      </c>
      <c r="E45" s="230" t="s">
        <v>203</v>
      </c>
      <c r="F45" s="230" t="s">
        <v>197</v>
      </c>
      <c r="G45" s="230">
        <f t="shared" ref="G45:H45" si="5">G43+7</f>
        <v>45090</v>
      </c>
      <c r="H45" s="232">
        <f t="shared" si="5"/>
        <v>45097</v>
      </c>
    </row>
    <row r="46" spans="1:8" ht="17.25" thickBot="1">
      <c r="A46" s="73" t="s">
        <v>168</v>
      </c>
      <c r="B46" s="84" t="s">
        <v>159</v>
      </c>
      <c r="C46" s="66">
        <v>45083</v>
      </c>
      <c r="D46" s="66">
        <v>45088</v>
      </c>
      <c r="E46" s="231"/>
      <c r="F46" s="231"/>
      <c r="G46" s="231"/>
      <c r="H46" s="233"/>
    </row>
    <row r="47" spans="1:8" ht="16.5">
      <c r="A47" s="70" t="s">
        <v>152</v>
      </c>
      <c r="B47" s="81" t="s">
        <v>146</v>
      </c>
      <c r="C47" s="79">
        <v>45085</v>
      </c>
      <c r="D47" s="79">
        <v>45091</v>
      </c>
      <c r="E47" s="230" t="s">
        <v>204</v>
      </c>
      <c r="F47" s="230" t="s">
        <v>198</v>
      </c>
      <c r="G47" s="230">
        <f t="shared" ref="G47:H47" si="6">G45+7</f>
        <v>45097</v>
      </c>
      <c r="H47" s="232">
        <f t="shared" si="6"/>
        <v>45104</v>
      </c>
    </row>
    <row r="48" spans="1:8" ht="17.25" thickBot="1">
      <c r="A48" s="73" t="s">
        <v>169</v>
      </c>
      <c r="B48" s="84" t="s">
        <v>160</v>
      </c>
      <c r="C48" s="66">
        <v>45090</v>
      </c>
      <c r="D48" s="66">
        <v>45095</v>
      </c>
      <c r="E48" s="231"/>
      <c r="F48" s="231"/>
      <c r="G48" s="231"/>
      <c r="H48" s="233"/>
    </row>
    <row r="54" spans="1:1" ht="15.75">
      <c r="A54" s="10" t="s">
        <v>43</v>
      </c>
    </row>
  </sheetData>
  <mergeCells count="74">
    <mergeCell ref="F27:F28"/>
    <mergeCell ref="G27:G28"/>
    <mergeCell ref="H27:H28"/>
    <mergeCell ref="E23:E24"/>
    <mergeCell ref="F23:F24"/>
    <mergeCell ref="G23:G24"/>
    <mergeCell ref="H23:H24"/>
    <mergeCell ref="E25:E26"/>
    <mergeCell ref="F25:F26"/>
    <mergeCell ref="G25:G26"/>
    <mergeCell ref="H25:H26"/>
    <mergeCell ref="F21:F22"/>
    <mergeCell ref="G21:G22"/>
    <mergeCell ref="H21:H22"/>
    <mergeCell ref="E21:E22"/>
    <mergeCell ref="E13:E14"/>
    <mergeCell ref="F13:F14"/>
    <mergeCell ref="G13:G14"/>
    <mergeCell ref="H13:H14"/>
    <mergeCell ref="E15:E16"/>
    <mergeCell ref="F15:F16"/>
    <mergeCell ref="G15:G16"/>
    <mergeCell ref="H15:H16"/>
    <mergeCell ref="E17:E18"/>
    <mergeCell ref="F17:F18"/>
    <mergeCell ref="G17:G18"/>
    <mergeCell ref="H17:H18"/>
    <mergeCell ref="E19:E20"/>
    <mergeCell ref="F19:F20"/>
    <mergeCell ref="G19:G20"/>
    <mergeCell ref="H19:H20"/>
    <mergeCell ref="F29:F30"/>
    <mergeCell ref="F31:F32"/>
    <mergeCell ref="F33:F34"/>
    <mergeCell ref="G35:G36"/>
    <mergeCell ref="H35:H36"/>
    <mergeCell ref="G29:G30"/>
    <mergeCell ref="H29:H30"/>
    <mergeCell ref="G31:G32"/>
    <mergeCell ref="H31:H32"/>
    <mergeCell ref="G33:G34"/>
    <mergeCell ref="H33:H34"/>
    <mergeCell ref="G37:G38"/>
    <mergeCell ref="H37:H38"/>
    <mergeCell ref="G39:G40"/>
    <mergeCell ref="H39:H40"/>
    <mergeCell ref="F35:F36"/>
    <mergeCell ref="F37:F38"/>
    <mergeCell ref="F39:F40"/>
    <mergeCell ref="G47:G48"/>
    <mergeCell ref="H47:H48"/>
    <mergeCell ref="F41:F42"/>
    <mergeCell ref="F43:F44"/>
    <mergeCell ref="F45:F46"/>
    <mergeCell ref="F47:F48"/>
    <mergeCell ref="G41:G42"/>
    <mergeCell ref="H41:H42"/>
    <mergeCell ref="G43:G44"/>
    <mergeCell ref="H43:H44"/>
    <mergeCell ref="G45:G46"/>
    <mergeCell ref="H45:H46"/>
    <mergeCell ref="E47:E48"/>
    <mergeCell ref="E29:E30"/>
    <mergeCell ref="E31:E32"/>
    <mergeCell ref="E33:E34"/>
    <mergeCell ref="E35:E36"/>
    <mergeCell ref="E37:E38"/>
    <mergeCell ref="A11:A12"/>
    <mergeCell ref="E39:E40"/>
    <mergeCell ref="E41:E42"/>
    <mergeCell ref="E43:E44"/>
    <mergeCell ref="E45:E46"/>
    <mergeCell ref="B11:B12"/>
    <mergeCell ref="E27:E28"/>
  </mergeCells>
  <hyperlinks>
    <hyperlink ref="A14" r:id="rId1" display="http://www.yangming.com/e-service/Vessel_Tracking/vessel_tracking_detail.aspx?vessel=YHTS&amp;func=current" xr:uid="{2FEDB232-5507-42B6-A5D0-ADB8734F3947}"/>
    <hyperlink ref="A16" r:id="rId2" display="http://www.yangming.com/e-service/Vessel_Tracking/vessel_tracking_detail.aspx?vessel=PPCF&amp;func=current" xr:uid="{3A7F743B-8079-46B4-A7D2-7A0AB8801BD7}"/>
    <hyperlink ref="A18" r:id="rId3" display="http://www.yangming.com/e-service/Vessel_Tracking/vessel_tracking_detail.aspx?vessel=PPCF&amp;func=current" xr:uid="{9E556099-43D2-4377-91D2-96D4A3E08F43}"/>
    <hyperlink ref="A20" r:id="rId4" display="http://www.yangming.com/e-service/Vessel_Tracking/vessel_tracking_detail.aspx?vessel=YHTS&amp;func=current" xr:uid="{C9E2C129-8460-49B4-B0B7-1A4B13DC3AA8}"/>
    <hyperlink ref="E21" r:id="rId5" display="http://www.yangming.com/e-service/Vessel_Tracking/vessel_tracking_detail.aspx?vessel=OOLH&amp;func=current" xr:uid="{71A99165-92DA-4756-A216-80E203F98314}"/>
    <hyperlink ref="A22" r:id="rId6" display="http://www.yangming.com/e-service/Vessel_Tracking/vessel_tracking_detail.aspx?vessel=PPCF&amp;func=current" xr:uid="{8726548D-974C-41A1-98F3-64249EDD13EB}"/>
    <hyperlink ref="A21" r:id="rId7" display="http://www.yangming.com/e-service/Vessel_Tracking/vessel_tracking_detail.aspx?vessel=YITA&amp;func=current" xr:uid="{87B4AB8B-F988-4082-9EAB-DC7AAB3E705D}"/>
    <hyperlink ref="E23" r:id="rId8" display="http://www.yangming.com/e-service/Vessel_Tracking/vessel_tracking_detail.aspx?vessel=YEXC&amp;func=current" xr:uid="{95E755FD-C3E5-4BCF-B818-CC80D76DE357}"/>
    <hyperlink ref="A24" r:id="rId9" display="http://www.yangming.com/e-service/Vessel_Tracking/vessel_tracking_detail.aspx?vessel=YHTS&amp;func=current" xr:uid="{E6090617-DC76-40FA-8BBC-52721826DDB0}"/>
    <hyperlink ref="A23" r:id="rId10" display="http://www.yangming.com/e-service/Vessel_Tracking/vessel_tracking_detail.aspx?vessel=YING&amp;func=current" xr:uid="{09CD643A-CA28-4B37-A0FB-6B1504C9E7DF}"/>
    <hyperlink ref="E27" r:id="rId11" display="http://www.yangming.com/e-service/Vessel_Tracking/vessel_tracking_detail.aspx?vessel=VANR&amp;func=current" xr:uid="{6C4825B7-6AD8-4E9F-AB39-A1309D2029EE}"/>
    <hyperlink ref="A28" r:id="rId12" display="http://www.yangming.com/e-service/Vessel_Tracking/vessel_tracking_detail.aspx?vessel=YHTS&amp;func=current" xr:uid="{AF0D7DBB-F70A-43FF-8704-3D8383D013AB}"/>
    <hyperlink ref="A27" r:id="rId13" display="http://www.yangming.com/e-service/Vessel_Tracking/vessel_tracking_detail.aspx?vessel=YHRZ&amp;func=current" xr:uid="{9DFA93AC-27D0-45E1-AB9E-E3D8CBF32376}"/>
    <hyperlink ref="E29" r:id="rId14" display="http://www.yangming.com/e-service/Vessel_Tracking/vessel_tracking_detail.aspx?vessel=YEXP&amp;func=current" xr:uid="{38ED442D-2A11-4771-92C1-E669D5F26A3E}"/>
    <hyperlink ref="E31" r:id="rId15" display="http://www.yangming.com/e-service/Vessel_Tracking/vessel_tracking_detail.aspx?vessel=NLAP&amp;func=current" xr:uid="{7A675CFA-8BC3-42C1-B060-17DE141F7565}"/>
    <hyperlink ref="E33" r:id="rId16" display="http://www.yangming.com/e-service/Vessel_Tracking/vessel_tracking_detail.aspx?vessel=OOLH&amp;func=current" xr:uid="{B8271886-F02E-4104-B0B8-55D468910157}"/>
    <hyperlink ref="E35" r:id="rId17" display="http://www.yangming.com/e-service/Vessel_Tracking/vessel_tracking_detail.aspx?vessel=YEXC&amp;func=current" xr:uid="{0F4CD8E5-0710-4D37-BBBB-3747BAFFFEA0}"/>
    <hyperlink ref="E39" r:id="rId18" display="http://www.yangming.com/e-service/Vessel_Tracking/vessel_tracking_detail.aspx?vessel=VANR&amp;func=current" xr:uid="{43691EF8-9A59-479D-AAC4-B1348CD1CE97}"/>
    <hyperlink ref="E41" r:id="rId19" display="http://www.yangming.com/e-service/Vessel_Tracking/vessel_tracking_detail.aspx?vessel=YEXP&amp;func=current" xr:uid="{FC2A2A01-7E9E-462C-A3FA-FEFC370F7F0C}"/>
    <hyperlink ref="E43" r:id="rId20" display="http://www.yangming.com/e-service/Vessel_Tracking/vessel_tracking_detail.aspx?vessel=NLAP&amp;func=current" xr:uid="{921E22C7-B5F2-403D-81E3-4EFA6F1C8DFB}"/>
    <hyperlink ref="E45" r:id="rId21" display="http://www.yangming.com/e-service/Vessel_Tracking/vessel_tracking_detail.aspx?vessel=OOLH&amp;func=current" xr:uid="{C5B86BA7-AE31-48A5-9C18-E072E1096A83}"/>
    <hyperlink ref="E47" r:id="rId22" display="http://www.yangming.com/e-service/Vessel_Tracking/vessel_tracking_detail.aspx?vessel=YEXC&amp;func=current" xr:uid="{A7171E82-A123-4B44-9BC4-2C01FB4ABAAD}"/>
    <hyperlink ref="A30" r:id="rId23" display="http://www.yangming.com/e-service/Vessel_Tracking/vessel_tracking_detail.aspx?vessel=PPCF&amp;func=current" xr:uid="{5AC04EB5-9BED-4874-8CBA-A77F9EBB9514}"/>
    <hyperlink ref="A34" r:id="rId24" display="http://www.yangming.com/e-service/Vessel_Tracking/vessel_tracking_detail.aspx?vessel=PPCF&amp;func=current" xr:uid="{96643237-D427-40C5-B57D-20E82F324D7F}"/>
    <hyperlink ref="A36" r:id="rId25" display="http://www.yangming.com/e-service/Vessel_Tracking/vessel_tracking_detail.aspx?vessel=YHTS&amp;func=current" xr:uid="{325C458C-CFA7-4684-9DEA-D6467A1A119A}"/>
    <hyperlink ref="A37" r:id="rId26" display="http://www.yangming.com/e-service/Vessel_Tracking/vessel_tracking_detail.aspx?vessel=YITA&amp;func=current" xr:uid="{A97F54A2-CB77-4592-B9F7-3AB004E295C5}"/>
    <hyperlink ref="A38" r:id="rId27" display="http://www.yangming.com/e-service/Vessel_Tracking/vessel_tracking_detail.aspx?vessel=PPCF&amp;func=current" xr:uid="{B548B8A3-03CE-4FF6-9757-46FFDBCBD15D}"/>
    <hyperlink ref="A39" r:id="rId28" display="http://www.yangming.com/e-service/Vessel_Tracking/vessel_tracking_detail.aspx?vessel=YING&amp;func=current" xr:uid="{FD8656E3-217A-4EBD-90DC-54C7DAEBA02A}"/>
    <hyperlink ref="A40" r:id="rId29" display="http://www.yangming.com/e-service/Vessel_Tracking/vessel_tracking_detail.aspx?vessel=YHTS&amp;func=current" xr:uid="{33DA4B4F-2F4D-4AC8-9A8A-D3A1BA472A33}"/>
    <hyperlink ref="A41" r:id="rId30" display="http://www.yangming.com/e-service/Vessel_Tracking/vessel_tracking_detail.aspx?vessel=YINT&amp;func=current" xr:uid="{31C066B8-0F87-4AB5-A74E-EDBA68C97954}"/>
    <hyperlink ref="A42" r:id="rId31" display="http://www.yangming.com/e-service/Vessel_Tracking/vessel_tracking_detail.aspx?vessel=PPCF&amp;func=current" xr:uid="{0EA4C162-BC15-4B74-9C2A-9CEF5C0D695E}"/>
    <hyperlink ref="A43" r:id="rId32" display="http://www.yangming.com/e-service/Vessel_Tracking/vessel_tracking_detail.aspx?vessel=YHRZ&amp;func=current" xr:uid="{683B9364-F13D-449D-8ACB-E379C9144323}"/>
    <hyperlink ref="A44" r:id="rId33" display="http://www.yangming.com/e-service/Vessel_Tracking/vessel_tracking_detail.aspx?vessel=YHTS&amp;func=current" xr:uid="{CE17F912-FB94-4E21-98DF-C4F038CFF900}"/>
    <hyperlink ref="A45" r:id="rId34" display="http://www.yangming.com/e-service/Vessel_Tracking/vessel_tracking_detail.aspx?vessel=YITA&amp;func=current" xr:uid="{56F94A13-D06A-44A9-A43B-05A7FE8F79FF}"/>
    <hyperlink ref="A46" r:id="rId35" display="http://www.yangming.com/e-service/Vessel_Tracking/vessel_tracking_detail.aspx?vessel=PPCF&amp;func=current" xr:uid="{10E457DF-8ED2-4841-A9D5-60B7F1114642}"/>
    <hyperlink ref="A47" r:id="rId36" display="http://www.yangming.com/e-service/Vessel_Tracking/vessel_tracking_detail.aspx?vessel=YING&amp;func=current" xr:uid="{59AA1AF2-0E37-4BCD-9C2A-6050A5B6F05A}"/>
    <hyperlink ref="A48" r:id="rId37" display="http://www.yangming.com/e-service/Vessel_Tracking/vessel_tracking_detail.aspx?vessel=YHTS&amp;func=current" xr:uid="{492D8170-B59C-480E-AAC8-55CDF3BF0741}"/>
    <hyperlink ref="A32" r:id="rId38" display="http://www.yangming.com/e-service/Vessel_Tracking/vessel_tracking_detail.aspx?vessel=YHTS&amp;func=current" xr:uid="{66FE216F-63A7-453C-9938-6E870742DB92}"/>
  </hyperlinks>
  <pageMargins left="0.7" right="0.7" top="0.75" bottom="0.75" header="0.3" footer="0.3"/>
  <drawing r:id="rId3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87174-E0B7-4481-BFDF-0DA1CD9BA1FD}">
  <dimension ref="A3:P51"/>
  <sheetViews>
    <sheetView workbookViewId="0">
      <selection activeCell="A51" sqref="A51"/>
    </sheetView>
  </sheetViews>
  <sheetFormatPr defaultColWidth="9" defaultRowHeight="21.2" customHeight="1"/>
  <cols>
    <col min="1" max="1" width="38.140625" customWidth="1"/>
    <col min="2" max="2" width="15.28515625" customWidth="1"/>
    <col min="3" max="3" width="11.140625" customWidth="1"/>
    <col min="4" max="4" width="11.42578125" customWidth="1"/>
    <col min="5" max="5" width="47.140625" customWidth="1"/>
    <col min="6" max="6" width="16.140625" customWidth="1"/>
    <col min="7" max="7" width="11" customWidth="1"/>
    <col min="8" max="10" width="15.140625" customWidth="1"/>
    <col min="11" max="11" width="8.140625" customWidth="1"/>
    <col min="12" max="12" width="42.85546875" customWidth="1"/>
    <col min="13" max="13" width="32.140625" customWidth="1"/>
    <col min="14" max="15" width="11.140625" customWidth="1"/>
    <col min="16" max="16" width="16.140625" customWidth="1"/>
  </cols>
  <sheetData>
    <row r="3" spans="1:15" ht="23.25">
      <c r="C3" s="146" t="s">
        <v>278</v>
      </c>
      <c r="D3" s="146"/>
      <c r="E3" s="146"/>
    </row>
    <row r="4" spans="1:15" ht="15">
      <c r="A4" s="145" t="s">
        <v>277</v>
      </c>
      <c r="B4" s="145"/>
      <c r="C4" s="145"/>
      <c r="D4" s="145"/>
      <c r="E4" s="145"/>
      <c r="J4" s="102"/>
      <c r="L4" s="98"/>
    </row>
    <row r="6" spans="1:15" ht="15">
      <c r="A6" s="142" t="s">
        <v>276</v>
      </c>
      <c r="B6" s="144" t="s">
        <v>84</v>
      </c>
      <c r="C6" s="140" t="s">
        <v>111</v>
      </c>
      <c r="D6" s="143" t="s">
        <v>274</v>
      </c>
      <c r="E6" s="142" t="s">
        <v>275</v>
      </c>
      <c r="F6" s="141" t="s">
        <v>118</v>
      </c>
      <c r="G6" s="140" t="s">
        <v>274</v>
      </c>
      <c r="H6" s="139" t="s">
        <v>228</v>
      </c>
      <c r="I6" s="139" t="s">
        <v>273</v>
      </c>
      <c r="J6" s="138" t="s">
        <v>272</v>
      </c>
      <c r="L6" s="137" t="s">
        <v>2</v>
      </c>
      <c r="M6" s="136" t="s">
        <v>1</v>
      </c>
      <c r="N6" s="136" t="s">
        <v>3</v>
      </c>
      <c r="O6" s="136" t="s">
        <v>28</v>
      </c>
    </row>
    <row r="7" spans="1:15" ht="15">
      <c r="A7" s="135"/>
      <c r="B7" s="134"/>
      <c r="C7" s="131" t="s">
        <v>78</v>
      </c>
      <c r="D7" s="133" t="s">
        <v>90</v>
      </c>
      <c r="E7" s="132"/>
      <c r="F7" s="131"/>
      <c r="G7" s="131" t="s">
        <v>78</v>
      </c>
      <c r="H7" s="131" t="s">
        <v>271</v>
      </c>
      <c r="I7" s="131" t="s">
        <v>270</v>
      </c>
      <c r="J7" s="131" t="s">
        <v>269</v>
      </c>
      <c r="L7" s="130"/>
      <c r="M7" s="129"/>
      <c r="N7" s="129"/>
      <c r="O7" s="129"/>
    </row>
    <row r="8" spans="1:15" ht="17.25" thickBot="1">
      <c r="A8" s="117" t="s">
        <v>268</v>
      </c>
      <c r="B8" s="117" t="s">
        <v>267</v>
      </c>
      <c r="C8" s="91">
        <v>44587</v>
      </c>
      <c r="D8" s="91">
        <v>44595</v>
      </c>
      <c r="E8" s="124" t="s">
        <v>261</v>
      </c>
      <c r="F8" s="124" t="s">
        <v>266</v>
      </c>
      <c r="G8" s="124" t="s">
        <v>256</v>
      </c>
      <c r="H8" s="124" t="s">
        <v>256</v>
      </c>
      <c r="I8" s="124" t="s">
        <v>256</v>
      </c>
      <c r="J8" s="124" t="s">
        <v>256</v>
      </c>
      <c r="L8" s="113" t="s">
        <v>265</v>
      </c>
      <c r="M8" s="112" t="s">
        <v>264</v>
      </c>
      <c r="N8" s="118" t="s">
        <v>229</v>
      </c>
      <c r="O8" s="118" t="s">
        <v>227</v>
      </c>
    </row>
    <row r="9" spans="1:15" ht="17.25" thickTop="1">
      <c r="A9" s="128" t="s">
        <v>263</v>
      </c>
      <c r="B9" s="128" t="s">
        <v>262</v>
      </c>
      <c r="C9" s="127">
        <v>44957</v>
      </c>
      <c r="D9" s="127">
        <v>44963</v>
      </c>
      <c r="E9" s="253" t="s">
        <v>261</v>
      </c>
      <c r="F9" s="247" t="s">
        <v>260</v>
      </c>
      <c r="G9" s="247" t="s">
        <v>256</v>
      </c>
      <c r="H9" s="247" t="s">
        <v>256</v>
      </c>
      <c r="I9" s="247" t="s">
        <v>256</v>
      </c>
      <c r="J9" s="247" t="s">
        <v>256</v>
      </c>
      <c r="L9" s="113" t="s">
        <v>259</v>
      </c>
      <c r="M9" s="112" t="s">
        <v>258</v>
      </c>
      <c r="N9" s="118" t="s">
        <v>228</v>
      </c>
      <c r="O9" s="118" t="s">
        <v>231</v>
      </c>
    </row>
    <row r="10" spans="1:15" ht="17.25" thickBot="1">
      <c r="A10" s="126" t="s">
        <v>105</v>
      </c>
      <c r="B10" s="126" t="s">
        <v>257</v>
      </c>
      <c r="C10" s="125" t="s">
        <v>256</v>
      </c>
      <c r="D10" s="125" t="s">
        <v>256</v>
      </c>
      <c r="E10" s="254"/>
      <c r="F10" s="248"/>
      <c r="G10" s="248"/>
      <c r="H10" s="248"/>
      <c r="I10" s="248"/>
      <c r="J10" s="248"/>
      <c r="L10" s="113" t="s">
        <v>255</v>
      </c>
      <c r="M10" s="112" t="s">
        <v>254</v>
      </c>
      <c r="N10" s="118" t="s">
        <v>228</v>
      </c>
      <c r="O10" s="118" t="s">
        <v>231</v>
      </c>
    </row>
    <row r="11" spans="1:15" ht="17.25" thickTop="1">
      <c r="A11" s="123" t="s">
        <v>62</v>
      </c>
      <c r="B11" s="123" t="s">
        <v>50</v>
      </c>
      <c r="C11" s="122">
        <v>44964</v>
      </c>
      <c r="D11" s="121">
        <v>44970</v>
      </c>
      <c r="E11" s="249" t="s">
        <v>253</v>
      </c>
      <c r="F11" s="251" t="s">
        <v>252</v>
      </c>
      <c r="G11" s="252">
        <v>44613</v>
      </c>
      <c r="H11" s="252">
        <v>44621</v>
      </c>
      <c r="I11" s="252">
        <v>44623</v>
      </c>
      <c r="J11" s="252">
        <v>44625</v>
      </c>
      <c r="L11" s="113" t="s">
        <v>251</v>
      </c>
      <c r="M11" s="112" t="s">
        <v>250</v>
      </c>
      <c r="N11" s="118" t="s">
        <v>228</v>
      </c>
      <c r="O11" s="118" t="s">
        <v>231</v>
      </c>
    </row>
    <row r="12" spans="1:15" ht="17.25" thickBot="1">
      <c r="A12" s="117" t="s">
        <v>4</v>
      </c>
      <c r="B12" s="117" t="s">
        <v>5</v>
      </c>
      <c r="C12" s="91">
        <v>44601</v>
      </c>
      <c r="D12" s="120">
        <v>44609</v>
      </c>
      <c r="E12" s="250"/>
      <c r="F12" s="244"/>
      <c r="G12" s="246"/>
      <c r="H12" s="246"/>
      <c r="I12" s="246"/>
      <c r="J12" s="246"/>
      <c r="L12" s="113" t="s">
        <v>249</v>
      </c>
      <c r="M12" s="112" t="s">
        <v>248</v>
      </c>
      <c r="N12" s="118" t="s">
        <v>228</v>
      </c>
      <c r="O12" s="118" t="s">
        <v>231</v>
      </c>
    </row>
    <row r="13" spans="1:15" ht="17.25" thickTop="1">
      <c r="A13" s="111" t="s">
        <v>63</v>
      </c>
      <c r="B13" s="111" t="s">
        <v>51</v>
      </c>
      <c r="C13" s="119">
        <v>44971</v>
      </c>
      <c r="D13" s="119">
        <v>44977</v>
      </c>
      <c r="E13" s="251" t="s">
        <v>247</v>
      </c>
      <c r="F13" s="251" t="s">
        <v>246</v>
      </c>
      <c r="G13" s="252">
        <v>44620</v>
      </c>
      <c r="H13" s="252">
        <v>44628</v>
      </c>
      <c r="I13" s="252">
        <v>44630</v>
      </c>
      <c r="J13" s="252">
        <v>44632</v>
      </c>
      <c r="L13" s="113" t="s">
        <v>245</v>
      </c>
      <c r="M13" s="112" t="s">
        <v>244</v>
      </c>
      <c r="N13" s="118" t="s">
        <v>228</v>
      </c>
      <c r="O13" s="118" t="s">
        <v>231</v>
      </c>
    </row>
    <row r="14" spans="1:15" ht="17.25" thickBot="1">
      <c r="A14" s="117" t="s">
        <v>6</v>
      </c>
      <c r="B14" s="117" t="s">
        <v>7</v>
      </c>
      <c r="C14" s="92">
        <v>44608</v>
      </c>
      <c r="D14" s="92">
        <v>44616</v>
      </c>
      <c r="E14" s="244"/>
      <c r="F14" s="244"/>
      <c r="G14" s="246"/>
      <c r="H14" s="246"/>
      <c r="I14" s="246"/>
      <c r="J14" s="246"/>
      <c r="L14" s="113" t="s">
        <v>243</v>
      </c>
      <c r="M14" s="112" t="s">
        <v>242</v>
      </c>
      <c r="N14" s="109" t="s">
        <v>228</v>
      </c>
      <c r="O14" s="109" t="s">
        <v>231</v>
      </c>
    </row>
    <row r="15" spans="1:15" ht="17.25" thickTop="1">
      <c r="A15" s="100" t="s">
        <v>64</v>
      </c>
      <c r="B15" s="100" t="s">
        <v>52</v>
      </c>
      <c r="C15" s="99">
        <v>44978</v>
      </c>
      <c r="D15" s="99">
        <v>44984</v>
      </c>
      <c r="E15" s="251" t="s">
        <v>241</v>
      </c>
      <c r="F15" s="251" t="s">
        <v>240</v>
      </c>
      <c r="G15" s="252">
        <v>44627</v>
      </c>
      <c r="H15" s="252">
        <v>44635</v>
      </c>
      <c r="I15" s="252">
        <v>44637</v>
      </c>
      <c r="J15" s="252">
        <v>44639</v>
      </c>
      <c r="L15" s="116" t="s">
        <v>239</v>
      </c>
      <c r="M15" s="115" t="s">
        <v>238</v>
      </c>
      <c r="N15" s="114" t="s">
        <v>228</v>
      </c>
      <c r="O15" s="114" t="s">
        <v>231</v>
      </c>
    </row>
    <row r="16" spans="1:15" ht="17.25" thickBot="1">
      <c r="A16" s="93" t="s">
        <v>8</v>
      </c>
      <c r="B16" s="93" t="s">
        <v>9</v>
      </c>
      <c r="C16" s="92">
        <v>44980</v>
      </c>
      <c r="D16" s="92">
        <v>44623</v>
      </c>
      <c r="E16" s="244"/>
      <c r="F16" s="244"/>
      <c r="G16" s="246"/>
      <c r="H16" s="246"/>
      <c r="I16" s="246"/>
      <c r="J16" s="246"/>
      <c r="L16" s="113" t="s">
        <v>237</v>
      </c>
      <c r="M16" s="112" t="s">
        <v>236</v>
      </c>
      <c r="N16" s="109" t="s">
        <v>228</v>
      </c>
      <c r="O16" s="109" t="s">
        <v>231</v>
      </c>
    </row>
    <row r="17" spans="1:16" ht="17.25" thickTop="1">
      <c r="A17" s="100" t="s">
        <v>65</v>
      </c>
      <c r="B17" s="111" t="s">
        <v>53</v>
      </c>
      <c r="C17" s="99">
        <v>44985</v>
      </c>
      <c r="D17" s="99">
        <v>44991</v>
      </c>
      <c r="E17" s="251" t="s">
        <v>235</v>
      </c>
      <c r="F17" s="251" t="s">
        <v>234</v>
      </c>
      <c r="G17" s="252">
        <v>44634</v>
      </c>
      <c r="H17" s="252">
        <v>44642</v>
      </c>
      <c r="I17" s="252">
        <v>44644</v>
      </c>
      <c r="J17" s="252">
        <v>44646</v>
      </c>
      <c r="L17" s="110" t="s">
        <v>233</v>
      </c>
      <c r="M17" s="109" t="s">
        <v>232</v>
      </c>
      <c r="N17" s="109" t="s">
        <v>228</v>
      </c>
      <c r="O17" s="109" t="s">
        <v>231</v>
      </c>
    </row>
    <row r="18" spans="1:16" ht="17.25" thickBot="1">
      <c r="A18" s="93" t="s">
        <v>10</v>
      </c>
      <c r="B18" s="108" t="s">
        <v>11</v>
      </c>
      <c r="C18" s="92">
        <v>44987</v>
      </c>
      <c r="D18" s="92">
        <v>44995</v>
      </c>
      <c r="E18" s="244"/>
      <c r="F18" s="244"/>
      <c r="G18" s="246"/>
      <c r="H18" s="246"/>
      <c r="I18" s="246"/>
      <c r="J18" s="246"/>
      <c r="L18" s="107" t="s">
        <v>230</v>
      </c>
      <c r="M18" s="106" t="s">
        <v>229</v>
      </c>
      <c r="N18" s="106" t="s">
        <v>228</v>
      </c>
      <c r="O18" s="105" t="s">
        <v>227</v>
      </c>
    </row>
    <row r="19" spans="1:16" ht="17.25" thickTop="1">
      <c r="A19" s="100" t="s">
        <v>70</v>
      </c>
      <c r="B19" s="104" t="s">
        <v>54</v>
      </c>
      <c r="C19" s="99">
        <v>44992</v>
      </c>
      <c r="D19" s="99">
        <v>44998</v>
      </c>
      <c r="E19" s="251" t="s">
        <v>226</v>
      </c>
      <c r="F19" s="251" t="s">
        <v>225</v>
      </c>
      <c r="G19" s="252">
        <v>45006</v>
      </c>
      <c r="H19" s="252">
        <v>45014</v>
      </c>
      <c r="I19" s="252">
        <v>45016</v>
      </c>
      <c r="J19" s="252">
        <v>45018</v>
      </c>
    </row>
    <row r="20" spans="1:16" ht="17.25" thickBot="1">
      <c r="A20" s="93" t="s">
        <v>12</v>
      </c>
      <c r="B20" s="93" t="s">
        <v>13</v>
      </c>
      <c r="C20" s="92">
        <v>44994</v>
      </c>
      <c r="D20" s="92">
        <v>45002</v>
      </c>
      <c r="E20" s="244"/>
      <c r="F20" s="244"/>
      <c r="G20" s="246"/>
      <c r="H20" s="246"/>
      <c r="I20" s="246"/>
      <c r="J20" s="246"/>
      <c r="L20" s="29" t="s">
        <v>107</v>
      </c>
      <c r="M20" s="30" t="s">
        <v>112</v>
      </c>
      <c r="N20" s="30" t="s">
        <v>114</v>
      </c>
      <c r="O20" s="103"/>
      <c r="P20" s="103"/>
    </row>
    <row r="21" spans="1:16" ht="17.25" thickTop="1">
      <c r="A21" s="95" t="s">
        <v>68</v>
      </c>
      <c r="B21" s="95" t="s">
        <v>55</v>
      </c>
      <c r="C21" s="94">
        <v>44999</v>
      </c>
      <c r="D21" s="94">
        <v>45005</v>
      </c>
      <c r="E21" s="251" t="s">
        <v>224</v>
      </c>
      <c r="F21" s="251" t="s">
        <v>223</v>
      </c>
      <c r="G21" s="252">
        <v>45013</v>
      </c>
      <c r="H21" s="252">
        <v>45021</v>
      </c>
      <c r="I21" s="252">
        <v>45023</v>
      </c>
      <c r="J21" s="252">
        <v>45025</v>
      </c>
      <c r="L21" s="31" t="s">
        <v>108</v>
      </c>
      <c r="M21" s="32" t="s">
        <v>219</v>
      </c>
      <c r="N21" s="32" t="s">
        <v>218</v>
      </c>
      <c r="O21" s="102"/>
      <c r="P21" s="102"/>
    </row>
    <row r="22" spans="1:16" ht="17.25" thickBot="1">
      <c r="A22" s="93" t="s">
        <v>14</v>
      </c>
      <c r="B22" s="93" t="s">
        <v>15</v>
      </c>
      <c r="C22" s="92">
        <v>45001</v>
      </c>
      <c r="D22" s="92">
        <v>45009</v>
      </c>
      <c r="E22" s="244"/>
      <c r="F22" s="244"/>
      <c r="G22" s="246"/>
      <c r="H22" s="246"/>
      <c r="I22" s="246"/>
      <c r="J22" s="246"/>
      <c r="L22" s="31" t="s">
        <v>109</v>
      </c>
      <c r="M22" s="32" t="s">
        <v>219</v>
      </c>
      <c r="N22" s="32" t="s">
        <v>218</v>
      </c>
      <c r="O22" s="102"/>
      <c r="P22" s="102"/>
    </row>
    <row r="23" spans="1:16" ht="17.25" thickTop="1">
      <c r="A23" s="95" t="s">
        <v>71</v>
      </c>
      <c r="B23" s="95" t="s">
        <v>56</v>
      </c>
      <c r="C23" s="94">
        <v>45006</v>
      </c>
      <c r="D23" s="94">
        <v>45012</v>
      </c>
      <c r="E23" s="251" t="s">
        <v>222</v>
      </c>
      <c r="F23" s="251" t="s">
        <v>221</v>
      </c>
      <c r="G23" s="252">
        <v>45020</v>
      </c>
      <c r="H23" s="252">
        <v>45028</v>
      </c>
      <c r="I23" s="252">
        <v>45030</v>
      </c>
      <c r="J23" s="252">
        <v>45032</v>
      </c>
      <c r="L23" s="101" t="s">
        <v>220</v>
      </c>
      <c r="M23" s="32" t="s">
        <v>219</v>
      </c>
      <c r="N23" s="32" t="s">
        <v>218</v>
      </c>
    </row>
    <row r="24" spans="1:16" ht="17.25" thickBot="1">
      <c r="A24" s="93" t="s">
        <v>16</v>
      </c>
      <c r="B24" s="93" t="s">
        <v>17</v>
      </c>
      <c r="C24" s="92">
        <v>45008</v>
      </c>
      <c r="D24" s="92">
        <v>45016</v>
      </c>
      <c r="E24" s="244"/>
      <c r="F24" s="244"/>
      <c r="G24" s="246"/>
      <c r="H24" s="246"/>
      <c r="I24" s="246"/>
      <c r="J24" s="246"/>
    </row>
    <row r="25" spans="1:16" ht="17.25" thickTop="1">
      <c r="A25" s="95" t="s">
        <v>69</v>
      </c>
      <c r="B25" s="100" t="s">
        <v>57</v>
      </c>
      <c r="C25" s="99">
        <v>45013</v>
      </c>
      <c r="D25" s="99">
        <v>45019</v>
      </c>
      <c r="E25" s="251" t="s">
        <v>217</v>
      </c>
      <c r="F25" s="251" t="s">
        <v>216</v>
      </c>
      <c r="G25" s="252">
        <v>45027</v>
      </c>
      <c r="H25" s="252">
        <v>45035</v>
      </c>
      <c r="I25" s="252">
        <v>45037</v>
      </c>
      <c r="J25" s="252">
        <v>45039</v>
      </c>
      <c r="L25" s="90"/>
      <c r="O25" s="98"/>
    </row>
    <row r="26" spans="1:16" ht="17.25" thickBot="1">
      <c r="A26" s="93" t="s">
        <v>18</v>
      </c>
      <c r="B26" s="93" t="s">
        <v>19</v>
      </c>
      <c r="C26" s="92">
        <v>45015</v>
      </c>
      <c r="D26" s="92">
        <v>45023</v>
      </c>
      <c r="E26" s="244"/>
      <c r="F26" s="244"/>
      <c r="G26" s="246"/>
      <c r="H26" s="246"/>
      <c r="I26" s="246"/>
      <c r="J26" s="246"/>
      <c r="L26" s="98" t="s">
        <v>42</v>
      </c>
    </row>
    <row r="27" spans="1:16" ht="17.25" thickTop="1">
      <c r="A27" s="95" t="s">
        <v>72</v>
      </c>
      <c r="B27" s="95" t="s">
        <v>58</v>
      </c>
      <c r="C27" s="94">
        <v>45020</v>
      </c>
      <c r="D27" s="94">
        <v>45026</v>
      </c>
      <c r="E27" s="251" t="s">
        <v>215</v>
      </c>
      <c r="F27" s="251" t="s">
        <v>214</v>
      </c>
      <c r="G27" s="252">
        <v>45034</v>
      </c>
      <c r="H27" s="252">
        <v>45042</v>
      </c>
      <c r="I27" s="252">
        <v>45044</v>
      </c>
      <c r="J27" s="252">
        <v>45046</v>
      </c>
      <c r="L27" s="8" t="s">
        <v>213</v>
      </c>
    </row>
    <row r="28" spans="1:16" ht="17.25" thickBot="1">
      <c r="A28" s="93" t="s">
        <v>20</v>
      </c>
      <c r="B28" s="93" t="s">
        <v>21</v>
      </c>
      <c r="C28" s="92">
        <v>45022</v>
      </c>
      <c r="D28" s="92">
        <v>45030</v>
      </c>
      <c r="E28" s="244"/>
      <c r="F28" s="244"/>
      <c r="G28" s="246"/>
      <c r="H28" s="246"/>
      <c r="I28" s="246"/>
      <c r="J28" s="246"/>
      <c r="L28" s="97" t="s">
        <v>212</v>
      </c>
      <c r="M28" s="96"/>
    </row>
    <row r="29" spans="1:16" ht="17.25" thickTop="1">
      <c r="A29" s="95" t="s">
        <v>66</v>
      </c>
      <c r="B29" s="95" t="s">
        <v>211</v>
      </c>
      <c r="C29" s="94">
        <v>45027</v>
      </c>
      <c r="D29" s="94">
        <v>45033</v>
      </c>
      <c r="E29" s="243" t="s">
        <v>210</v>
      </c>
      <c r="F29" s="243" t="s">
        <v>209</v>
      </c>
      <c r="G29" s="245">
        <v>45041</v>
      </c>
      <c r="H29" s="245">
        <v>45049</v>
      </c>
      <c r="I29" s="245">
        <v>45051</v>
      </c>
      <c r="J29" s="245">
        <v>45053</v>
      </c>
      <c r="L29" t="s">
        <v>43</v>
      </c>
      <c r="M29" s="89"/>
    </row>
    <row r="30" spans="1:16" ht="17.25" thickBot="1">
      <c r="A30" s="93" t="s">
        <v>22</v>
      </c>
      <c r="B30" s="93" t="s">
        <v>23</v>
      </c>
      <c r="C30" s="92">
        <v>45029</v>
      </c>
      <c r="D30" s="92">
        <v>45037</v>
      </c>
      <c r="E30" s="244"/>
      <c r="F30" s="244"/>
      <c r="G30" s="246"/>
      <c r="H30" s="246"/>
      <c r="I30" s="246"/>
      <c r="J30" s="246"/>
      <c r="M30" s="88"/>
    </row>
    <row r="31" spans="1:16" ht="17.25" thickTop="1">
      <c r="A31" s="95" t="s">
        <v>73</v>
      </c>
      <c r="B31" s="95" t="s">
        <v>208</v>
      </c>
      <c r="C31" s="94">
        <v>45034</v>
      </c>
      <c r="D31" s="94">
        <v>45040</v>
      </c>
      <c r="E31" s="243" t="s">
        <v>207</v>
      </c>
      <c r="F31" s="243" t="s">
        <v>206</v>
      </c>
      <c r="G31" s="245">
        <v>45048</v>
      </c>
      <c r="H31" s="245">
        <v>45056</v>
      </c>
      <c r="I31" s="245">
        <v>45058</v>
      </c>
      <c r="J31" s="245">
        <v>45060</v>
      </c>
    </row>
    <row r="32" spans="1:16" ht="17.25" thickBot="1">
      <c r="A32" s="93" t="s">
        <v>24</v>
      </c>
      <c r="B32" s="93" t="s">
        <v>205</v>
      </c>
      <c r="C32" s="92">
        <v>45036</v>
      </c>
      <c r="D32" s="92">
        <v>45044</v>
      </c>
      <c r="E32" s="244"/>
      <c r="F32" s="244"/>
      <c r="G32" s="246"/>
      <c r="H32" s="246"/>
      <c r="I32" s="246"/>
      <c r="J32" s="246"/>
      <c r="L32" s="90"/>
    </row>
    <row r="33" spans="1:16" ht="17.25" thickTop="1">
      <c r="A33" s="11" t="s">
        <v>67</v>
      </c>
      <c r="B33" s="100" t="s">
        <v>61</v>
      </c>
      <c r="C33" s="99">
        <v>45041</v>
      </c>
      <c r="D33" s="99">
        <v>45047</v>
      </c>
      <c r="E33" s="243" t="s">
        <v>287</v>
      </c>
      <c r="F33" s="243" t="s">
        <v>279</v>
      </c>
      <c r="G33" s="245">
        <f>G31+7</f>
        <v>45055</v>
      </c>
      <c r="H33" s="245">
        <f t="shared" ref="H33:J33" si="0">H31+7</f>
        <v>45063</v>
      </c>
      <c r="I33" s="245">
        <f t="shared" si="0"/>
        <v>45065</v>
      </c>
      <c r="J33" s="245">
        <f t="shared" si="0"/>
        <v>45067</v>
      </c>
    </row>
    <row r="34" spans="1:16" ht="17.25" thickBot="1">
      <c r="A34" s="147" t="s">
        <v>49</v>
      </c>
      <c r="B34" s="93" t="s">
        <v>48</v>
      </c>
      <c r="C34" s="92">
        <v>45043</v>
      </c>
      <c r="D34" s="92">
        <v>45051</v>
      </c>
      <c r="E34" s="244"/>
      <c r="F34" s="244"/>
      <c r="G34" s="246"/>
      <c r="H34" s="246"/>
      <c r="I34" s="246"/>
      <c r="J34" s="246"/>
      <c r="N34" s="89"/>
      <c r="O34" s="2"/>
      <c r="P34" s="2"/>
    </row>
    <row r="35" spans="1:16" ht="17.25" thickTop="1">
      <c r="A35" s="148" t="s">
        <v>163</v>
      </c>
      <c r="B35" s="100" t="s">
        <v>154</v>
      </c>
      <c r="C35" s="99">
        <v>45048</v>
      </c>
      <c r="D35" s="99">
        <v>45054</v>
      </c>
      <c r="E35" s="243" t="s">
        <v>180</v>
      </c>
      <c r="F35" s="243" t="s">
        <v>280</v>
      </c>
      <c r="G35" s="245">
        <f t="shared" ref="G35:J35" si="1">G33+7</f>
        <v>45062</v>
      </c>
      <c r="H35" s="245">
        <f t="shared" si="1"/>
        <v>45070</v>
      </c>
      <c r="I35" s="245">
        <f t="shared" si="1"/>
        <v>45072</v>
      </c>
      <c r="J35" s="245">
        <f t="shared" si="1"/>
        <v>45074</v>
      </c>
      <c r="N35" s="88"/>
      <c r="O35" s="2"/>
      <c r="P35" s="2"/>
    </row>
    <row r="36" spans="1:16" ht="17.25" thickBot="1">
      <c r="A36" s="149" t="s">
        <v>147</v>
      </c>
      <c r="B36" s="93" t="s">
        <v>141</v>
      </c>
      <c r="C36" s="92">
        <v>45050</v>
      </c>
      <c r="D36" s="92">
        <v>45058</v>
      </c>
      <c r="E36" s="244"/>
      <c r="F36" s="244"/>
      <c r="G36" s="246"/>
      <c r="H36" s="246"/>
      <c r="I36" s="246"/>
      <c r="J36" s="246"/>
    </row>
    <row r="37" spans="1:16" ht="21.2" customHeight="1" thickTop="1">
      <c r="A37" s="83" t="s">
        <v>164</v>
      </c>
      <c r="B37" s="100" t="s">
        <v>155</v>
      </c>
      <c r="C37" s="99">
        <v>45055</v>
      </c>
      <c r="D37" s="99">
        <v>45061</v>
      </c>
      <c r="E37" s="243" t="s">
        <v>180</v>
      </c>
      <c r="F37" s="243" t="s">
        <v>281</v>
      </c>
      <c r="G37" s="245">
        <f t="shared" ref="G37:J37" si="2">G35+7</f>
        <v>45069</v>
      </c>
      <c r="H37" s="245">
        <f t="shared" si="2"/>
        <v>45077</v>
      </c>
      <c r="I37" s="245">
        <f t="shared" si="2"/>
        <v>45079</v>
      </c>
      <c r="J37" s="245">
        <f t="shared" si="2"/>
        <v>45081</v>
      </c>
    </row>
    <row r="38" spans="1:16" ht="21.2" customHeight="1" thickBot="1">
      <c r="A38" s="147" t="s">
        <v>148</v>
      </c>
      <c r="B38" s="93" t="s">
        <v>142</v>
      </c>
      <c r="C38" s="92">
        <v>45057</v>
      </c>
      <c r="D38" s="92">
        <v>45065</v>
      </c>
      <c r="E38" s="244"/>
      <c r="F38" s="244"/>
      <c r="G38" s="246"/>
      <c r="H38" s="246"/>
      <c r="I38" s="246"/>
      <c r="J38" s="246"/>
    </row>
    <row r="39" spans="1:16" ht="21.2" customHeight="1" thickTop="1">
      <c r="A39" s="148" t="s">
        <v>165</v>
      </c>
      <c r="B39" s="100" t="s">
        <v>156</v>
      </c>
      <c r="C39" s="99">
        <v>45062</v>
      </c>
      <c r="D39" s="99">
        <v>45068</v>
      </c>
      <c r="E39" s="243" t="s">
        <v>288</v>
      </c>
      <c r="F39" s="243" t="s">
        <v>282</v>
      </c>
      <c r="G39" s="245">
        <f t="shared" ref="G39:J39" si="3">G37+7</f>
        <v>45076</v>
      </c>
      <c r="H39" s="245">
        <f t="shared" si="3"/>
        <v>45084</v>
      </c>
      <c r="I39" s="245">
        <f t="shared" si="3"/>
        <v>45086</v>
      </c>
      <c r="J39" s="245">
        <f t="shared" si="3"/>
        <v>45088</v>
      </c>
    </row>
    <row r="40" spans="1:16" ht="21.2" customHeight="1" thickBot="1">
      <c r="A40" s="149" t="s">
        <v>149</v>
      </c>
      <c r="B40" s="93" t="s">
        <v>143</v>
      </c>
      <c r="C40" s="92">
        <v>45064</v>
      </c>
      <c r="D40" s="92">
        <v>45072</v>
      </c>
      <c r="E40" s="244"/>
      <c r="F40" s="244"/>
      <c r="G40" s="246"/>
      <c r="H40" s="246"/>
      <c r="I40" s="246"/>
      <c r="J40" s="246"/>
    </row>
    <row r="41" spans="1:16" ht="21.2" customHeight="1" thickTop="1">
      <c r="A41" s="83" t="s">
        <v>166</v>
      </c>
      <c r="B41" s="100" t="s">
        <v>157</v>
      </c>
      <c r="C41" s="99">
        <v>45069</v>
      </c>
      <c r="D41" s="99">
        <v>45075</v>
      </c>
      <c r="E41" s="243" t="s">
        <v>180</v>
      </c>
      <c r="F41" s="243" t="s">
        <v>283</v>
      </c>
      <c r="G41" s="245">
        <f t="shared" ref="G41:J41" si="4">G39+7</f>
        <v>45083</v>
      </c>
      <c r="H41" s="245">
        <f t="shared" si="4"/>
        <v>45091</v>
      </c>
      <c r="I41" s="245">
        <f t="shared" si="4"/>
        <v>45093</v>
      </c>
      <c r="J41" s="245">
        <f t="shared" si="4"/>
        <v>45095</v>
      </c>
    </row>
    <row r="42" spans="1:16" ht="21.2" customHeight="1" thickBot="1">
      <c r="A42" s="147" t="s">
        <v>150</v>
      </c>
      <c r="B42" s="93" t="s">
        <v>144</v>
      </c>
      <c r="C42" s="92">
        <v>45071</v>
      </c>
      <c r="D42" s="92">
        <v>45079</v>
      </c>
      <c r="E42" s="244"/>
      <c r="F42" s="244"/>
      <c r="G42" s="246"/>
      <c r="H42" s="246"/>
      <c r="I42" s="246"/>
      <c r="J42" s="246"/>
    </row>
    <row r="43" spans="1:16" ht="21.2" customHeight="1" thickTop="1">
      <c r="A43" s="148" t="s">
        <v>167</v>
      </c>
      <c r="B43" s="100" t="s">
        <v>158</v>
      </c>
      <c r="C43" s="99">
        <v>45076</v>
      </c>
      <c r="D43" s="99">
        <v>45082</v>
      </c>
      <c r="E43" s="243" t="s">
        <v>289</v>
      </c>
      <c r="F43" s="243" t="s">
        <v>284</v>
      </c>
      <c r="G43" s="245">
        <f t="shared" ref="G43:J43" si="5">G41+7</f>
        <v>45090</v>
      </c>
      <c r="H43" s="245">
        <f t="shared" si="5"/>
        <v>45098</v>
      </c>
      <c r="I43" s="245">
        <f t="shared" si="5"/>
        <v>45100</v>
      </c>
      <c r="J43" s="245">
        <f t="shared" si="5"/>
        <v>45102</v>
      </c>
    </row>
    <row r="44" spans="1:16" ht="21.2" customHeight="1" thickBot="1">
      <c r="A44" s="149" t="s">
        <v>151</v>
      </c>
      <c r="B44" s="93" t="s">
        <v>145</v>
      </c>
      <c r="C44" s="92">
        <v>45078</v>
      </c>
      <c r="D44" s="92">
        <v>45086</v>
      </c>
      <c r="E44" s="244"/>
      <c r="F44" s="244"/>
      <c r="G44" s="246"/>
      <c r="H44" s="246"/>
      <c r="I44" s="246"/>
      <c r="J44" s="246"/>
    </row>
    <row r="45" spans="1:16" ht="21.2" customHeight="1" thickTop="1">
      <c r="A45" s="83" t="s">
        <v>168</v>
      </c>
      <c r="B45" s="100" t="s">
        <v>159</v>
      </c>
      <c r="C45" s="99">
        <v>45083</v>
      </c>
      <c r="D45" s="99">
        <v>45089</v>
      </c>
      <c r="E45" s="243" t="s">
        <v>290</v>
      </c>
      <c r="F45" s="243" t="s">
        <v>285</v>
      </c>
      <c r="G45" s="245">
        <f t="shared" ref="G45:J45" si="6">G43+7</f>
        <v>45097</v>
      </c>
      <c r="H45" s="245">
        <f t="shared" si="6"/>
        <v>45105</v>
      </c>
      <c r="I45" s="245">
        <f t="shared" si="6"/>
        <v>45107</v>
      </c>
      <c r="J45" s="245">
        <f t="shared" si="6"/>
        <v>45109</v>
      </c>
    </row>
    <row r="46" spans="1:16" ht="21.2" customHeight="1" thickBot="1">
      <c r="A46" s="147" t="s">
        <v>152</v>
      </c>
      <c r="B46" s="93" t="s">
        <v>146</v>
      </c>
      <c r="C46" s="92">
        <v>45085</v>
      </c>
      <c r="D46" s="92">
        <v>45093</v>
      </c>
      <c r="E46" s="244"/>
      <c r="F46" s="244"/>
      <c r="G46" s="246"/>
      <c r="H46" s="246"/>
      <c r="I46" s="246"/>
      <c r="J46" s="246"/>
    </row>
    <row r="47" spans="1:16" ht="21.2" customHeight="1" thickTop="1">
      <c r="A47" s="148" t="s">
        <v>169</v>
      </c>
      <c r="B47" s="100" t="s">
        <v>160</v>
      </c>
      <c r="C47" s="99">
        <v>45090</v>
      </c>
      <c r="D47" s="99">
        <v>45096</v>
      </c>
      <c r="E47" s="243" t="s">
        <v>291</v>
      </c>
      <c r="F47" s="243" t="s">
        <v>286</v>
      </c>
      <c r="G47" s="245">
        <f t="shared" ref="G47:J47" si="7">G45+7</f>
        <v>45104</v>
      </c>
      <c r="H47" s="245">
        <f t="shared" si="7"/>
        <v>45112</v>
      </c>
      <c r="I47" s="245">
        <f t="shared" si="7"/>
        <v>45114</v>
      </c>
      <c r="J47" s="245">
        <f t="shared" si="7"/>
        <v>45116</v>
      </c>
    </row>
    <row r="48" spans="1:16" ht="21.2" customHeight="1" thickBot="1">
      <c r="A48" s="149" t="s">
        <v>153</v>
      </c>
      <c r="B48" s="93" t="s">
        <v>162</v>
      </c>
      <c r="C48" s="92">
        <v>45092</v>
      </c>
      <c r="D48" s="92">
        <v>45100</v>
      </c>
      <c r="E48" s="244"/>
      <c r="F48" s="244"/>
      <c r="G48" s="246"/>
      <c r="H48" s="246"/>
      <c r="I48" s="246"/>
      <c r="J48" s="246"/>
    </row>
    <row r="49" spans="1:1" ht="21.2" customHeight="1" thickTop="1"/>
    <row r="51" spans="1:1" ht="21.2" customHeight="1">
      <c r="A51" s="10" t="s">
        <v>43</v>
      </c>
    </row>
  </sheetData>
  <mergeCells count="120">
    <mergeCell ref="H31:H32"/>
    <mergeCell ref="I31:I32"/>
    <mergeCell ref="J27:J28"/>
    <mergeCell ref="E25:E26"/>
    <mergeCell ref="F25:F26"/>
    <mergeCell ref="G25:G26"/>
    <mergeCell ref="H25:H26"/>
    <mergeCell ref="I25:I26"/>
    <mergeCell ref="J25:J26"/>
    <mergeCell ref="E27:E28"/>
    <mergeCell ref="J31:J32"/>
    <mergeCell ref="E29:E30"/>
    <mergeCell ref="F29:F30"/>
    <mergeCell ref="G29:G30"/>
    <mergeCell ref="H29:H30"/>
    <mergeCell ref="I29:I30"/>
    <mergeCell ref="J29:J30"/>
    <mergeCell ref="E31:E32"/>
    <mergeCell ref="F31:F32"/>
    <mergeCell ref="G31:G32"/>
    <mergeCell ref="J21:J22"/>
    <mergeCell ref="E23:E24"/>
    <mergeCell ref="F23:F24"/>
    <mergeCell ref="G23:G24"/>
    <mergeCell ref="H23:H24"/>
    <mergeCell ref="I23:I24"/>
    <mergeCell ref="F27:F28"/>
    <mergeCell ref="G27:G28"/>
    <mergeCell ref="H27:H28"/>
    <mergeCell ref="I27:I28"/>
    <mergeCell ref="J23:J24"/>
    <mergeCell ref="E21:E22"/>
    <mergeCell ref="F21:F22"/>
    <mergeCell ref="G21:G22"/>
    <mergeCell ref="H21:H22"/>
    <mergeCell ref="I21:I22"/>
    <mergeCell ref="H19:H20"/>
    <mergeCell ref="I19:I20"/>
    <mergeCell ref="J15:J16"/>
    <mergeCell ref="E13:E14"/>
    <mergeCell ref="F13:F14"/>
    <mergeCell ref="G13:G14"/>
    <mergeCell ref="H13:H14"/>
    <mergeCell ref="I13:I14"/>
    <mergeCell ref="J13:J14"/>
    <mergeCell ref="E15:E16"/>
    <mergeCell ref="J19:J20"/>
    <mergeCell ref="E17:E18"/>
    <mergeCell ref="F17:F18"/>
    <mergeCell ref="G17:G18"/>
    <mergeCell ref="H17:H18"/>
    <mergeCell ref="I17:I18"/>
    <mergeCell ref="J17:J18"/>
    <mergeCell ref="E19:E20"/>
    <mergeCell ref="F19:F20"/>
    <mergeCell ref="G19:G20"/>
    <mergeCell ref="J9:J10"/>
    <mergeCell ref="E11:E12"/>
    <mergeCell ref="F11:F12"/>
    <mergeCell ref="G11:G12"/>
    <mergeCell ref="H11:H12"/>
    <mergeCell ref="I11:I12"/>
    <mergeCell ref="F15:F16"/>
    <mergeCell ref="G15:G16"/>
    <mergeCell ref="H15:H16"/>
    <mergeCell ref="I15:I16"/>
    <mergeCell ref="J11:J12"/>
    <mergeCell ref="E9:E10"/>
    <mergeCell ref="F9:F10"/>
    <mergeCell ref="G9:G10"/>
    <mergeCell ref="H9:H10"/>
    <mergeCell ref="I9:I10"/>
    <mergeCell ref="G37:G38"/>
    <mergeCell ref="H37:H38"/>
    <mergeCell ref="I37:I38"/>
    <mergeCell ref="J37:J38"/>
    <mergeCell ref="G39:G40"/>
    <mergeCell ref="H39:H40"/>
    <mergeCell ref="I39:I40"/>
    <mergeCell ref="J39:J40"/>
    <mergeCell ref="G33:G34"/>
    <mergeCell ref="H33:H34"/>
    <mergeCell ref="I33:I34"/>
    <mergeCell ref="J33:J34"/>
    <mergeCell ref="G35:G36"/>
    <mergeCell ref="H35:H36"/>
    <mergeCell ref="I35:I36"/>
    <mergeCell ref="J35:J36"/>
    <mergeCell ref="G45:G46"/>
    <mergeCell ref="H45:H46"/>
    <mergeCell ref="I45:I46"/>
    <mergeCell ref="J45:J46"/>
    <mergeCell ref="G47:G48"/>
    <mergeCell ref="H47:H48"/>
    <mergeCell ref="I47:I48"/>
    <mergeCell ref="J47:J48"/>
    <mergeCell ref="G41:G42"/>
    <mergeCell ref="H41:H42"/>
    <mergeCell ref="I41:I42"/>
    <mergeCell ref="J41:J42"/>
    <mergeCell ref="G43:G44"/>
    <mergeCell ref="H43:H44"/>
    <mergeCell ref="I43:I44"/>
    <mergeCell ref="J43:J44"/>
    <mergeCell ref="F45:F46"/>
    <mergeCell ref="F47:F48"/>
    <mergeCell ref="E33:E34"/>
    <mergeCell ref="E35:E36"/>
    <mergeCell ref="E37:E38"/>
    <mergeCell ref="E39:E40"/>
    <mergeCell ref="E41:E42"/>
    <mergeCell ref="E43:E44"/>
    <mergeCell ref="E45:E46"/>
    <mergeCell ref="E47:E48"/>
    <mergeCell ref="F33:F34"/>
    <mergeCell ref="F35:F36"/>
    <mergeCell ref="F37:F38"/>
    <mergeCell ref="F39:F40"/>
    <mergeCell ref="F41:F42"/>
    <mergeCell ref="F43:F44"/>
  </mergeCells>
  <hyperlinks>
    <hyperlink ref="B15" r:id="rId1" display="https://www.yangming.com/e-service/schedule/LongtermScheduleDetail.aspx?ftype=A&amp;voyage=FE5312W&amp;svc=FE5&amp;dtn=W" xr:uid="{A2D9046C-D7BC-4B55-835D-BCDD37FE2C29}"/>
    <hyperlink ref="E33" r:id="rId2" display="http://www.yangming.com/e-service/Vessel_Tracking/vessel_tracking_detail.aspx?vessel=YMNT&amp;func=current" xr:uid="{F329C05E-A6F7-405F-9671-D9AC1BD8D698}"/>
    <hyperlink ref="E39" r:id="rId3" display="http://www.yangming.com/e-service/Vessel_Tracking/vessel_tracking_detail.aspx?vessel=YMMS&amp;func=current" xr:uid="{61FFBC12-0F8A-457C-A4AA-5AD23E8A14D2}"/>
    <hyperlink ref="E43" r:id="rId4" display="http://www.yangming.com/e-service/Vessel_Tracking/vessel_tracking_detail.aspx?vessel=YMMB&amp;func=current" xr:uid="{856DD9F7-8949-4B09-A3B0-4286880A83A3}"/>
    <hyperlink ref="E45" r:id="rId5" display="http://www.yangming.com/e-service/Vessel_Tracking/vessel_tracking_detail.aspx?vessel=YMMU&amp;func=current" xr:uid="{C21B698D-12BA-448B-A486-0B43A65E9288}"/>
    <hyperlink ref="E47" r:id="rId6" display="http://www.yangming.com/e-service/Vessel_Tracking/vessel_tracking_detail.aspx?vessel=YMNT&amp;func=current" xr:uid="{9E6EE1E7-D2E9-4C72-923F-6A0741AC1083}"/>
    <hyperlink ref="A33" r:id="rId7" display="http://www.yangming.com/e-service/Vessel_Tracking/vessel_tracking_detail.aspx?vessel=PPCF&amp;func=current" xr:uid="{8B77D3F7-B2AE-472D-A6F8-55B8FA9BA760}"/>
    <hyperlink ref="A35" r:id="rId8" display="http://www.yangming.com/e-service/Vessel_Tracking/vessel_tracking_detail.aspx?vessel=YHTS&amp;func=current" xr:uid="{4EEA592B-D901-4481-B2E4-60F33ECE0699}"/>
    <hyperlink ref="A36" r:id="rId9" display="http://www.yangming.com/e-service/Vessel_Tracking/vessel_tracking_detail.aspx?vessel=YITA&amp;func=current" xr:uid="{ED3399D0-CAD6-46FA-B962-29DB478C3823}"/>
    <hyperlink ref="A38" r:id="rId10" display="http://www.yangming.com/e-service/Vessel_Tracking/vessel_tracking_detail.aspx?vessel=YING&amp;func=current" xr:uid="{4499D17B-E25C-4A2B-8668-1A3EC18E2B96}"/>
    <hyperlink ref="A37" r:id="rId11" display="http://www.yangming.com/e-service/Vessel_Tracking/vessel_tracking_detail.aspx?vessel=PPCF&amp;func=current" xr:uid="{A0287548-4EA9-47F4-8254-EA2F74230958}"/>
    <hyperlink ref="A39" r:id="rId12" display="http://www.yangming.com/e-service/Vessel_Tracking/vessel_tracking_detail.aspx?vessel=YHTS&amp;func=current" xr:uid="{16A22D95-1046-402F-893F-87B1BDD39F3D}"/>
    <hyperlink ref="A40" r:id="rId13" display="http://www.yangming.com/e-service/Vessel_Tracking/vessel_tracking_detail.aspx?vessel=YINT&amp;func=current" xr:uid="{313983EA-C43B-4CA6-8F74-F29B246F60C2}"/>
    <hyperlink ref="A42" r:id="rId14" display="http://www.yangming.com/e-service/Vessel_Tracking/vessel_tracking_detail.aspx?vessel=YHRZ&amp;func=current" xr:uid="{01571DAA-11BA-496C-8761-20749EAA95DD}"/>
    <hyperlink ref="A41" r:id="rId15" display="http://www.yangming.com/e-service/Vessel_Tracking/vessel_tracking_detail.aspx?vessel=PPCF&amp;func=current" xr:uid="{7E1E6D12-2DC3-4485-8592-7FCE63DB6430}"/>
    <hyperlink ref="A43" r:id="rId16" display="http://www.yangming.com/e-service/Vessel_Tracking/vessel_tracking_detail.aspx?vessel=YHTS&amp;func=current" xr:uid="{0CE15CD2-68A1-48FA-B457-37E4CEB5B8D8}"/>
    <hyperlink ref="A44" r:id="rId17" display="http://www.yangming.com/e-service/Vessel_Tracking/vessel_tracking_detail.aspx?vessel=YITA&amp;func=current" xr:uid="{4B3A703A-A570-428B-A160-EC7D130E0D24}"/>
    <hyperlink ref="A45" r:id="rId18" display="http://www.yangming.com/e-service/Vessel_Tracking/vessel_tracking_detail.aspx?vessel=PPCF&amp;func=current" xr:uid="{59C681EA-B306-407D-B14F-8969EE5824FE}"/>
    <hyperlink ref="A46" r:id="rId19" display="http://www.yangming.com/e-service/Vessel_Tracking/vessel_tracking_detail.aspx?vessel=YING&amp;func=current" xr:uid="{ACC4CE67-FF73-427C-88B6-CABDC7E96000}"/>
    <hyperlink ref="A47" r:id="rId20" display="http://www.yangming.com/e-service/Vessel_Tracking/vessel_tracking_detail.aspx?vessel=YHTS&amp;func=current" xr:uid="{94BF3DE1-A8D6-4D06-8FA0-83029FB26CBE}"/>
    <hyperlink ref="A48" r:id="rId21" display="http://www.yangming.com/e-service/Vessel_Tracking/vessel_tracking_detail.aspx?vessel=YINT&amp;func=current" xr:uid="{13F838D3-E41B-4B27-BAB5-03E28B1A2D41}"/>
  </hyperlinks>
  <pageMargins left="0.7" right="0.7" top="0.75" bottom="0.75" header="0.3" footer="0.3"/>
  <pageSetup orientation="portrait" r:id="rId22"/>
  <drawing r:id="rId23"/>
  <legacyDrawing r:id="rId2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6B4A2-6CC2-4F8D-89B9-FD27B2920A4C}">
  <dimension ref="A3:T70"/>
  <sheetViews>
    <sheetView workbookViewId="0">
      <selection activeCell="D43" sqref="A43:D43"/>
    </sheetView>
  </sheetViews>
  <sheetFormatPr defaultColWidth="9" defaultRowHeight="15"/>
  <cols>
    <col min="1" max="1" width="44.140625" customWidth="1"/>
    <col min="2" max="2" width="13.140625" customWidth="1"/>
    <col min="5" max="5" width="41.140625" customWidth="1"/>
    <col min="6" max="6" width="25.140625" customWidth="1"/>
    <col min="12" max="12" width="10" customWidth="1"/>
    <col min="14" max="14" width="22.140625" customWidth="1"/>
    <col min="15" max="15" width="51.140625" customWidth="1"/>
    <col min="16" max="16" width="30.140625" customWidth="1"/>
    <col min="17" max="17" width="16.140625" customWidth="1"/>
    <col min="18" max="18" width="30.140625" customWidth="1"/>
    <col min="19" max="20" width="9.140625" hidden="1" customWidth="1"/>
  </cols>
  <sheetData>
    <row r="3" spans="1:17" ht="23.25">
      <c r="C3" s="146" t="s">
        <v>292</v>
      </c>
      <c r="D3" s="146"/>
      <c r="E3" s="146"/>
      <c r="F3" s="146"/>
      <c r="P3" s="145"/>
      <c r="Q3" s="145"/>
    </row>
    <row r="4" spans="1:17">
      <c r="A4" s="145" t="s">
        <v>293</v>
      </c>
      <c r="B4" s="145"/>
      <c r="C4" s="145"/>
      <c r="D4" s="145"/>
      <c r="E4" s="145"/>
      <c r="F4" s="145"/>
      <c r="G4" s="145"/>
      <c r="H4" s="145"/>
      <c r="I4" s="145"/>
      <c r="N4" s="145"/>
      <c r="O4" t="s">
        <v>294</v>
      </c>
      <c r="P4" s="145"/>
      <c r="Q4" s="145"/>
    </row>
    <row r="5" spans="1:17" ht="22.7" customHeight="1">
      <c r="N5" s="98"/>
    </row>
    <row r="6" spans="1:17">
      <c r="A6" s="263" t="s">
        <v>276</v>
      </c>
      <c r="B6" s="264"/>
      <c r="C6" s="140" t="s">
        <v>111</v>
      </c>
      <c r="D6" s="143" t="s">
        <v>85</v>
      </c>
      <c r="E6" s="259" t="s">
        <v>275</v>
      </c>
      <c r="F6" s="261" t="s">
        <v>118</v>
      </c>
      <c r="G6" s="140" t="s">
        <v>85</v>
      </c>
      <c r="H6" s="139" t="s">
        <v>228</v>
      </c>
      <c r="I6" s="139" t="s">
        <v>229</v>
      </c>
      <c r="J6" s="139" t="s">
        <v>273</v>
      </c>
      <c r="K6" s="139" t="s">
        <v>295</v>
      </c>
      <c r="L6" s="139" t="s">
        <v>296</v>
      </c>
      <c r="N6" s="137" t="s">
        <v>2</v>
      </c>
      <c r="O6" s="136" t="s">
        <v>1</v>
      </c>
      <c r="P6" s="136" t="s">
        <v>3</v>
      </c>
      <c r="Q6" s="136" t="s">
        <v>28</v>
      </c>
    </row>
    <row r="7" spans="1:17" ht="26.25" thickBot="1">
      <c r="A7" s="265"/>
      <c r="B7" s="266"/>
      <c r="C7" s="150" t="s">
        <v>78</v>
      </c>
      <c r="D7" s="151" t="s">
        <v>90</v>
      </c>
      <c r="E7" s="260"/>
      <c r="F7" s="262"/>
      <c r="G7" s="131" t="s">
        <v>78</v>
      </c>
      <c r="H7" s="131" t="s">
        <v>297</v>
      </c>
      <c r="I7" s="131" t="s">
        <v>298</v>
      </c>
      <c r="J7" s="131" t="s">
        <v>299</v>
      </c>
      <c r="K7" s="131" t="s">
        <v>300</v>
      </c>
      <c r="L7" s="131" t="s">
        <v>301</v>
      </c>
      <c r="N7" s="130"/>
      <c r="O7" s="129"/>
      <c r="P7" s="129"/>
      <c r="Q7" s="129"/>
    </row>
    <row r="8" spans="1:17" ht="21.2" customHeight="1" thickTop="1" thickBot="1">
      <c r="A8" s="117" t="s">
        <v>268</v>
      </c>
      <c r="B8" s="117" t="s">
        <v>267</v>
      </c>
      <c r="C8" s="91">
        <v>44587</v>
      </c>
      <c r="D8" s="91">
        <v>44593</v>
      </c>
      <c r="E8" s="152" t="s">
        <v>302</v>
      </c>
      <c r="F8" s="152" t="s">
        <v>303</v>
      </c>
      <c r="G8" s="91">
        <v>44596</v>
      </c>
      <c r="H8" s="91">
        <v>44604</v>
      </c>
      <c r="I8" s="91">
        <v>44607</v>
      </c>
      <c r="J8" s="91">
        <v>44609</v>
      </c>
      <c r="K8" s="91">
        <v>44613</v>
      </c>
      <c r="L8" s="91">
        <v>44615</v>
      </c>
      <c r="N8" s="113" t="s">
        <v>265</v>
      </c>
      <c r="O8" s="112" t="s">
        <v>264</v>
      </c>
      <c r="P8" s="118" t="s">
        <v>229</v>
      </c>
      <c r="Q8" s="118" t="s">
        <v>227</v>
      </c>
    </row>
    <row r="9" spans="1:17" ht="21.2" customHeight="1" thickTop="1">
      <c r="A9" s="128" t="s">
        <v>263</v>
      </c>
      <c r="B9" s="128" t="s">
        <v>262</v>
      </c>
      <c r="C9" s="127">
        <v>44957</v>
      </c>
      <c r="D9" s="127">
        <v>44962</v>
      </c>
      <c r="E9" s="269" t="s">
        <v>105</v>
      </c>
      <c r="F9" s="269" t="s">
        <v>304</v>
      </c>
      <c r="G9" s="267" t="s">
        <v>256</v>
      </c>
      <c r="H9" s="267" t="s">
        <v>256</v>
      </c>
      <c r="I9" s="267" t="s">
        <v>256</v>
      </c>
      <c r="J9" s="267" t="s">
        <v>256</v>
      </c>
      <c r="K9" s="267" t="s">
        <v>256</v>
      </c>
      <c r="L9" s="267" t="s">
        <v>256</v>
      </c>
      <c r="N9" s="113" t="s">
        <v>259</v>
      </c>
      <c r="O9" s="112" t="s">
        <v>258</v>
      </c>
      <c r="P9" s="118" t="s">
        <v>228</v>
      </c>
      <c r="Q9" s="118" t="s">
        <v>231</v>
      </c>
    </row>
    <row r="10" spans="1:17" ht="21.2" customHeight="1" thickBot="1">
      <c r="A10" s="126" t="s">
        <v>105</v>
      </c>
      <c r="B10" s="126" t="s">
        <v>257</v>
      </c>
      <c r="C10" s="125" t="s">
        <v>256</v>
      </c>
      <c r="D10" s="125" t="s">
        <v>256</v>
      </c>
      <c r="E10" s="270"/>
      <c r="F10" s="270"/>
      <c r="G10" s="268"/>
      <c r="H10" s="268"/>
      <c r="I10" s="268"/>
      <c r="J10" s="268"/>
      <c r="K10" s="268"/>
      <c r="L10" s="268"/>
      <c r="N10" s="113" t="s">
        <v>255</v>
      </c>
      <c r="O10" s="112" t="s">
        <v>254</v>
      </c>
      <c r="P10" s="118" t="s">
        <v>228</v>
      </c>
      <c r="Q10" s="118" t="s">
        <v>231</v>
      </c>
    </row>
    <row r="11" spans="1:17" ht="21.2" customHeight="1" thickTop="1">
      <c r="A11" s="123" t="s">
        <v>62</v>
      </c>
      <c r="B11" s="123" t="s">
        <v>50</v>
      </c>
      <c r="C11" s="122">
        <v>44964</v>
      </c>
      <c r="D11" s="122">
        <v>44969</v>
      </c>
      <c r="E11" s="255" t="s">
        <v>305</v>
      </c>
      <c r="F11" s="255" t="s">
        <v>306</v>
      </c>
      <c r="G11" s="257">
        <v>44610</v>
      </c>
      <c r="H11" s="257">
        <v>44618</v>
      </c>
      <c r="I11" s="257">
        <v>44621</v>
      </c>
      <c r="J11" s="257">
        <v>44623</v>
      </c>
      <c r="K11" s="257">
        <v>44627</v>
      </c>
      <c r="L11" s="257">
        <v>44629</v>
      </c>
      <c r="N11" s="113" t="s">
        <v>251</v>
      </c>
      <c r="O11" s="112" t="s">
        <v>250</v>
      </c>
      <c r="P11" s="118" t="s">
        <v>228</v>
      </c>
      <c r="Q11" s="118" t="s">
        <v>231</v>
      </c>
    </row>
    <row r="12" spans="1:17" ht="21.2" customHeight="1" thickBot="1">
      <c r="A12" s="117" t="s">
        <v>4</v>
      </c>
      <c r="B12" s="117" t="s">
        <v>5</v>
      </c>
      <c r="C12" s="91">
        <v>44601</v>
      </c>
      <c r="D12" s="91">
        <v>44607</v>
      </c>
      <c r="E12" s="256"/>
      <c r="F12" s="256"/>
      <c r="G12" s="258"/>
      <c r="H12" s="258"/>
      <c r="I12" s="258"/>
      <c r="J12" s="258"/>
      <c r="K12" s="258"/>
      <c r="L12" s="258"/>
      <c r="N12" s="113" t="s">
        <v>249</v>
      </c>
      <c r="O12" s="112" t="s">
        <v>248</v>
      </c>
      <c r="P12" s="118" t="s">
        <v>228</v>
      </c>
      <c r="Q12" s="118" t="s">
        <v>231</v>
      </c>
    </row>
    <row r="13" spans="1:17" ht="21.2" customHeight="1" thickTop="1">
      <c r="A13" s="111" t="s">
        <v>63</v>
      </c>
      <c r="B13" s="111" t="s">
        <v>51</v>
      </c>
      <c r="C13" s="119">
        <v>44971</v>
      </c>
      <c r="D13" s="119">
        <v>44976</v>
      </c>
      <c r="E13" s="269" t="s">
        <v>105</v>
      </c>
      <c r="F13" s="269" t="s">
        <v>306</v>
      </c>
      <c r="G13" s="267" t="s">
        <v>256</v>
      </c>
      <c r="H13" s="267" t="s">
        <v>256</v>
      </c>
      <c r="I13" s="267" t="s">
        <v>256</v>
      </c>
      <c r="J13" s="267" t="s">
        <v>256</v>
      </c>
      <c r="K13" s="267" t="s">
        <v>256</v>
      </c>
      <c r="L13" s="267" t="s">
        <v>256</v>
      </c>
      <c r="N13" s="113" t="s">
        <v>245</v>
      </c>
      <c r="O13" s="112" t="s">
        <v>244</v>
      </c>
      <c r="P13" s="118" t="s">
        <v>228</v>
      </c>
      <c r="Q13" s="118" t="s">
        <v>231</v>
      </c>
    </row>
    <row r="14" spans="1:17" ht="21.2" customHeight="1" thickBot="1">
      <c r="A14" s="117" t="s">
        <v>6</v>
      </c>
      <c r="B14" s="117" t="s">
        <v>7</v>
      </c>
      <c r="C14" s="92">
        <v>44608</v>
      </c>
      <c r="D14" s="92">
        <v>44614</v>
      </c>
      <c r="E14" s="270"/>
      <c r="F14" s="270"/>
      <c r="G14" s="268"/>
      <c r="H14" s="268"/>
      <c r="I14" s="268"/>
      <c r="J14" s="268"/>
      <c r="K14" s="268"/>
      <c r="L14" s="268"/>
      <c r="N14" s="113" t="s">
        <v>243</v>
      </c>
      <c r="O14" s="112" t="s">
        <v>242</v>
      </c>
      <c r="P14" s="109" t="s">
        <v>228</v>
      </c>
      <c r="Q14" s="109" t="s">
        <v>231</v>
      </c>
    </row>
    <row r="15" spans="1:17" ht="21.2" customHeight="1" thickTop="1">
      <c r="A15" s="100" t="s">
        <v>64</v>
      </c>
      <c r="B15" s="100" t="s">
        <v>52</v>
      </c>
      <c r="C15" s="99">
        <v>44978</v>
      </c>
      <c r="D15" s="99">
        <v>44983</v>
      </c>
      <c r="E15" s="255" t="s">
        <v>307</v>
      </c>
      <c r="F15" s="255" t="s">
        <v>308</v>
      </c>
      <c r="G15" s="257">
        <v>44989</v>
      </c>
      <c r="H15" s="257">
        <v>44997</v>
      </c>
      <c r="I15" s="257">
        <v>45000</v>
      </c>
      <c r="J15" s="257">
        <v>45002</v>
      </c>
      <c r="K15" s="257">
        <v>45006</v>
      </c>
      <c r="L15" s="257">
        <v>45008</v>
      </c>
      <c r="N15" s="116" t="s">
        <v>239</v>
      </c>
      <c r="O15" s="115" t="s">
        <v>238</v>
      </c>
      <c r="P15" s="114" t="s">
        <v>228</v>
      </c>
      <c r="Q15" s="114" t="s">
        <v>44</v>
      </c>
    </row>
    <row r="16" spans="1:17" ht="21.2" customHeight="1" thickBot="1">
      <c r="A16" s="93" t="s">
        <v>8</v>
      </c>
      <c r="B16" s="93" t="s">
        <v>9</v>
      </c>
      <c r="C16" s="92">
        <v>44980</v>
      </c>
      <c r="D16" s="92">
        <v>44621</v>
      </c>
      <c r="E16" s="256"/>
      <c r="F16" s="256"/>
      <c r="G16" s="258"/>
      <c r="H16" s="258"/>
      <c r="I16" s="258"/>
      <c r="J16" s="258"/>
      <c r="K16" s="258"/>
      <c r="L16" s="258"/>
      <c r="N16" s="113" t="s">
        <v>237</v>
      </c>
      <c r="O16" s="112" t="s">
        <v>236</v>
      </c>
      <c r="P16" s="109" t="s">
        <v>228</v>
      </c>
      <c r="Q16" s="109" t="s">
        <v>231</v>
      </c>
    </row>
    <row r="17" spans="1:18" ht="21.2" customHeight="1" thickTop="1">
      <c r="A17" s="100" t="s">
        <v>65</v>
      </c>
      <c r="B17" s="111" t="s">
        <v>53</v>
      </c>
      <c r="C17" s="99">
        <v>44985</v>
      </c>
      <c r="D17" s="99">
        <v>44990</v>
      </c>
      <c r="E17" s="255" t="s">
        <v>309</v>
      </c>
      <c r="F17" s="255" t="s">
        <v>310</v>
      </c>
      <c r="G17" s="257">
        <v>44996</v>
      </c>
      <c r="H17" s="257">
        <v>45004</v>
      </c>
      <c r="I17" s="257">
        <v>45007</v>
      </c>
      <c r="J17" s="257">
        <v>45009</v>
      </c>
      <c r="K17" s="257">
        <v>45013</v>
      </c>
      <c r="L17" s="257">
        <v>45015</v>
      </c>
      <c r="N17" s="61" t="s">
        <v>311</v>
      </c>
      <c r="O17" s="109" t="s">
        <v>232</v>
      </c>
      <c r="P17" s="109" t="s">
        <v>228</v>
      </c>
      <c r="Q17" s="109" t="s">
        <v>231</v>
      </c>
    </row>
    <row r="18" spans="1:18" ht="21.2" customHeight="1" thickBot="1">
      <c r="A18" s="93" t="s">
        <v>10</v>
      </c>
      <c r="B18" s="108" t="s">
        <v>11</v>
      </c>
      <c r="C18" s="92">
        <v>44987</v>
      </c>
      <c r="D18" s="92">
        <v>44993</v>
      </c>
      <c r="E18" s="256"/>
      <c r="F18" s="256"/>
      <c r="G18" s="258"/>
      <c r="H18" s="258"/>
      <c r="I18" s="258"/>
      <c r="J18" s="258"/>
      <c r="K18" s="258"/>
      <c r="L18" s="258"/>
    </row>
    <row r="19" spans="1:18" ht="21.2" customHeight="1" thickTop="1">
      <c r="A19" s="100" t="s">
        <v>70</v>
      </c>
      <c r="B19" s="104" t="s">
        <v>54</v>
      </c>
      <c r="C19" s="99">
        <v>44992</v>
      </c>
      <c r="D19" s="99">
        <v>44997</v>
      </c>
      <c r="E19" s="255" t="s">
        <v>312</v>
      </c>
      <c r="F19" s="255" t="s">
        <v>313</v>
      </c>
      <c r="G19" s="257">
        <v>45003</v>
      </c>
      <c r="H19" s="257">
        <v>45011</v>
      </c>
      <c r="I19" s="257">
        <v>45014</v>
      </c>
      <c r="J19" s="257">
        <v>45016</v>
      </c>
      <c r="K19" s="257">
        <v>45020</v>
      </c>
      <c r="L19" s="257">
        <v>45022</v>
      </c>
      <c r="N19" s="29" t="s">
        <v>107</v>
      </c>
      <c r="O19" s="30" t="s">
        <v>112</v>
      </c>
      <c r="P19" s="30" t="s">
        <v>114</v>
      </c>
      <c r="Q19" s="102"/>
      <c r="R19" s="103"/>
    </row>
    <row r="20" spans="1:18" ht="21.2" customHeight="1" thickBot="1">
      <c r="A20" s="93" t="s">
        <v>12</v>
      </c>
      <c r="B20" s="93" t="s">
        <v>13</v>
      </c>
      <c r="C20" s="92">
        <v>44994</v>
      </c>
      <c r="D20" s="92">
        <v>45000</v>
      </c>
      <c r="E20" s="256"/>
      <c r="F20" s="256"/>
      <c r="G20" s="258"/>
      <c r="H20" s="258"/>
      <c r="I20" s="258"/>
      <c r="J20" s="258"/>
      <c r="K20" s="258"/>
      <c r="L20" s="258"/>
      <c r="N20" s="31" t="s">
        <v>108</v>
      </c>
      <c r="O20" s="32" t="s">
        <v>219</v>
      </c>
      <c r="P20" s="32" t="s">
        <v>218</v>
      </c>
      <c r="R20" s="102"/>
    </row>
    <row r="21" spans="1:18" ht="21.2" customHeight="1" thickTop="1">
      <c r="A21" s="95" t="s">
        <v>68</v>
      </c>
      <c r="B21" s="95" t="s">
        <v>55</v>
      </c>
      <c r="C21" s="94">
        <v>44999</v>
      </c>
      <c r="D21" s="94">
        <v>45004</v>
      </c>
      <c r="E21" s="255" t="s">
        <v>314</v>
      </c>
      <c r="F21" s="255" t="s">
        <v>315</v>
      </c>
      <c r="G21" s="257">
        <v>45010</v>
      </c>
      <c r="H21" s="257">
        <v>45018</v>
      </c>
      <c r="I21" s="257">
        <v>45021</v>
      </c>
      <c r="J21" s="257">
        <v>45023</v>
      </c>
      <c r="K21" s="257">
        <v>45027</v>
      </c>
      <c r="L21" s="257">
        <v>45029</v>
      </c>
      <c r="N21" s="31" t="s">
        <v>109</v>
      </c>
      <c r="O21" s="32" t="s">
        <v>219</v>
      </c>
      <c r="P21" s="32" t="s">
        <v>218</v>
      </c>
      <c r="R21" s="102"/>
    </row>
    <row r="22" spans="1:18" ht="21.2" customHeight="1" thickBot="1">
      <c r="A22" s="93" t="s">
        <v>14</v>
      </c>
      <c r="B22" s="93" t="s">
        <v>15</v>
      </c>
      <c r="C22" s="92">
        <v>45001</v>
      </c>
      <c r="D22" s="92">
        <v>45007</v>
      </c>
      <c r="E22" s="256"/>
      <c r="F22" s="256"/>
      <c r="G22" s="258"/>
      <c r="H22" s="258"/>
      <c r="I22" s="258"/>
      <c r="J22" s="258"/>
      <c r="K22" s="258"/>
      <c r="L22" s="258"/>
      <c r="N22" s="101" t="s">
        <v>220</v>
      </c>
      <c r="O22" s="32" t="s">
        <v>219</v>
      </c>
      <c r="P22" s="32" t="s">
        <v>218</v>
      </c>
      <c r="Q22" s="98"/>
    </row>
    <row r="23" spans="1:18" ht="21.2" customHeight="1" thickTop="1">
      <c r="A23" s="95" t="s">
        <v>71</v>
      </c>
      <c r="B23" s="95" t="s">
        <v>56</v>
      </c>
      <c r="C23" s="94">
        <v>45006</v>
      </c>
      <c r="D23" s="94">
        <v>45011</v>
      </c>
      <c r="E23" s="255" t="s">
        <v>316</v>
      </c>
      <c r="F23" s="255" t="s">
        <v>317</v>
      </c>
      <c r="G23" s="257">
        <v>45017</v>
      </c>
      <c r="H23" s="257">
        <v>45025</v>
      </c>
      <c r="I23" s="257">
        <v>45028</v>
      </c>
      <c r="J23" s="257">
        <v>45030</v>
      </c>
      <c r="K23" s="257">
        <v>45034</v>
      </c>
      <c r="L23" s="257">
        <v>45036</v>
      </c>
      <c r="N23" s="90"/>
    </row>
    <row r="24" spans="1:18" ht="21.2" customHeight="1" thickBot="1">
      <c r="A24" s="93" t="s">
        <v>16</v>
      </c>
      <c r="B24" s="93" t="s">
        <v>17</v>
      </c>
      <c r="C24" s="92">
        <v>45008</v>
      </c>
      <c r="D24" s="92">
        <v>45014</v>
      </c>
      <c r="E24" s="256"/>
      <c r="F24" s="256"/>
      <c r="G24" s="258"/>
      <c r="H24" s="258"/>
      <c r="I24" s="258"/>
      <c r="J24" s="258"/>
      <c r="K24" s="258"/>
      <c r="L24" s="258"/>
      <c r="N24" s="153"/>
      <c r="O24" s="154"/>
      <c r="P24" s="154"/>
    </row>
    <row r="25" spans="1:18" ht="21.2" customHeight="1" thickTop="1">
      <c r="A25" s="95" t="s">
        <v>69</v>
      </c>
      <c r="B25" s="100" t="s">
        <v>57</v>
      </c>
      <c r="C25" s="99">
        <v>45013</v>
      </c>
      <c r="D25" s="99">
        <v>45018</v>
      </c>
      <c r="E25" s="255" t="s">
        <v>318</v>
      </c>
      <c r="F25" s="255" t="s">
        <v>319</v>
      </c>
      <c r="G25" s="257">
        <v>45024</v>
      </c>
      <c r="H25" s="257">
        <v>45032</v>
      </c>
      <c r="I25" s="257">
        <v>45035</v>
      </c>
      <c r="J25" s="257">
        <v>45037</v>
      </c>
      <c r="K25" s="257">
        <v>45041</v>
      </c>
      <c r="L25" s="257">
        <v>45043</v>
      </c>
      <c r="N25" s="98" t="s">
        <v>42</v>
      </c>
      <c r="O25" s="155"/>
    </row>
    <row r="26" spans="1:18" ht="21.2" customHeight="1" thickBot="1">
      <c r="A26" s="93" t="s">
        <v>18</v>
      </c>
      <c r="B26" s="93" t="s">
        <v>19</v>
      </c>
      <c r="C26" s="92">
        <v>45015</v>
      </c>
      <c r="D26" s="92">
        <v>45021</v>
      </c>
      <c r="E26" s="256"/>
      <c r="F26" s="256"/>
      <c r="G26" s="258"/>
      <c r="H26" s="258"/>
      <c r="I26" s="258"/>
      <c r="J26" s="258"/>
      <c r="K26" s="258"/>
      <c r="L26" s="258"/>
      <c r="N26" s="8" t="s">
        <v>213</v>
      </c>
      <c r="O26" s="155"/>
    </row>
    <row r="27" spans="1:18" ht="21.2" customHeight="1" thickTop="1">
      <c r="A27" s="95" t="s">
        <v>72</v>
      </c>
      <c r="B27" s="95" t="s">
        <v>58</v>
      </c>
      <c r="C27" s="94">
        <v>45020</v>
      </c>
      <c r="D27" s="94">
        <v>45025</v>
      </c>
      <c r="E27" s="255" t="s">
        <v>320</v>
      </c>
      <c r="F27" s="255" t="s">
        <v>321</v>
      </c>
      <c r="G27" s="257">
        <v>45031</v>
      </c>
      <c r="H27" s="257">
        <v>45039</v>
      </c>
      <c r="I27" s="257">
        <v>45042</v>
      </c>
      <c r="J27" s="257">
        <v>45044</v>
      </c>
      <c r="K27" s="257">
        <v>45048</v>
      </c>
      <c r="L27" s="257">
        <v>45050</v>
      </c>
      <c r="N27" s="97" t="s">
        <v>322</v>
      </c>
      <c r="O27" s="156"/>
      <c r="P27" s="7"/>
    </row>
    <row r="28" spans="1:18" ht="21.2" customHeight="1" thickBot="1">
      <c r="A28" s="93" t="s">
        <v>20</v>
      </c>
      <c r="B28" s="93" t="s">
        <v>21</v>
      </c>
      <c r="C28" s="92">
        <v>45022</v>
      </c>
      <c r="D28" s="92">
        <v>45028</v>
      </c>
      <c r="E28" s="256"/>
      <c r="F28" s="256"/>
      <c r="G28" s="258"/>
      <c r="H28" s="258"/>
      <c r="I28" s="258"/>
      <c r="J28" s="258"/>
      <c r="K28" s="258"/>
      <c r="L28" s="258"/>
      <c r="N28" t="s">
        <v>43</v>
      </c>
      <c r="O28" s="157"/>
      <c r="P28" s="7"/>
    </row>
    <row r="29" spans="1:18" ht="22.7" customHeight="1" thickTop="1">
      <c r="A29" s="95" t="s">
        <v>66</v>
      </c>
      <c r="B29" s="95" t="s">
        <v>211</v>
      </c>
      <c r="C29" s="94">
        <v>45027</v>
      </c>
      <c r="D29" s="94">
        <v>45032</v>
      </c>
      <c r="E29" s="255" t="s">
        <v>323</v>
      </c>
      <c r="F29" s="255" t="s">
        <v>324</v>
      </c>
      <c r="G29" s="257">
        <v>45037</v>
      </c>
      <c r="H29" s="257">
        <v>45046</v>
      </c>
      <c r="I29" s="257">
        <v>45049</v>
      </c>
      <c r="J29" s="257">
        <v>45052</v>
      </c>
      <c r="K29" s="257">
        <v>45055</v>
      </c>
      <c r="L29" s="257">
        <v>45057</v>
      </c>
      <c r="N29" s="90"/>
    </row>
    <row r="30" spans="1:18" ht="21.2" customHeight="1" thickBot="1">
      <c r="A30" s="93" t="s">
        <v>22</v>
      </c>
      <c r="B30" s="93" t="s">
        <v>23</v>
      </c>
      <c r="C30" s="92">
        <v>45029</v>
      </c>
      <c r="D30" s="92">
        <v>45035</v>
      </c>
      <c r="E30" s="256"/>
      <c r="F30" s="256"/>
      <c r="G30" s="258"/>
      <c r="H30" s="258"/>
      <c r="I30" s="258"/>
      <c r="J30" s="258"/>
      <c r="K30" s="258"/>
      <c r="L30" s="258"/>
      <c r="N30" s="90"/>
    </row>
    <row r="31" spans="1:18" ht="21.2" customHeight="1" thickTop="1">
      <c r="A31" s="100" t="s">
        <v>73</v>
      </c>
      <c r="B31" s="95" t="s">
        <v>208</v>
      </c>
      <c r="C31" s="94">
        <v>45034</v>
      </c>
      <c r="D31" s="94">
        <v>45039</v>
      </c>
      <c r="E31" s="255" t="s">
        <v>379</v>
      </c>
      <c r="F31" s="255" t="s">
        <v>372</v>
      </c>
      <c r="G31" s="257">
        <f>G29+7</f>
        <v>45044</v>
      </c>
      <c r="H31" s="257">
        <f t="shared" ref="H31:L31" si="0">H29+7</f>
        <v>45053</v>
      </c>
      <c r="I31" s="257">
        <f t="shared" si="0"/>
        <v>45056</v>
      </c>
      <c r="J31" s="257">
        <f t="shared" si="0"/>
        <v>45059</v>
      </c>
      <c r="K31" s="257">
        <f t="shared" si="0"/>
        <v>45062</v>
      </c>
      <c r="L31" s="257">
        <f t="shared" si="0"/>
        <v>45064</v>
      </c>
      <c r="N31" s="90"/>
    </row>
    <row r="32" spans="1:18" ht="22.7" customHeight="1" thickBot="1">
      <c r="A32" s="100" t="s">
        <v>24</v>
      </c>
      <c r="B32" s="100" t="s">
        <v>205</v>
      </c>
      <c r="C32" s="99">
        <v>45036</v>
      </c>
      <c r="D32" s="99">
        <v>45042</v>
      </c>
      <c r="E32" s="256"/>
      <c r="F32" s="256"/>
      <c r="G32" s="258"/>
      <c r="H32" s="258"/>
      <c r="I32" s="258"/>
      <c r="J32" s="258"/>
      <c r="K32" s="258"/>
      <c r="L32" s="258"/>
      <c r="R32" s="154"/>
    </row>
    <row r="33" spans="1:20" ht="21.2" customHeight="1" thickTop="1">
      <c r="A33" s="193" t="s">
        <v>67</v>
      </c>
      <c r="B33" s="194" t="s">
        <v>61</v>
      </c>
      <c r="C33" s="195">
        <v>45041</v>
      </c>
      <c r="D33" s="195">
        <v>45046</v>
      </c>
      <c r="E33" s="255" t="s">
        <v>380</v>
      </c>
      <c r="F33" s="255" t="s">
        <v>373</v>
      </c>
      <c r="G33" s="257">
        <f t="shared" ref="G33:L33" si="1">G31+7</f>
        <v>45051</v>
      </c>
      <c r="H33" s="257">
        <f t="shared" si="1"/>
        <v>45060</v>
      </c>
      <c r="I33" s="257">
        <f t="shared" si="1"/>
        <v>45063</v>
      </c>
      <c r="J33" s="257">
        <f t="shared" si="1"/>
        <v>45066</v>
      </c>
      <c r="K33" s="257">
        <f t="shared" si="1"/>
        <v>45069</v>
      </c>
      <c r="L33" s="257">
        <f t="shared" si="1"/>
        <v>45071</v>
      </c>
      <c r="N33" s="98"/>
      <c r="R33" s="154"/>
    </row>
    <row r="34" spans="1:20" ht="22.7" customHeight="1" thickBot="1">
      <c r="A34" s="93" t="s">
        <v>49</v>
      </c>
      <c r="B34" s="196" t="s">
        <v>48</v>
      </c>
      <c r="C34" s="92">
        <v>45043</v>
      </c>
      <c r="D34" s="92">
        <v>45049</v>
      </c>
      <c r="E34" s="256"/>
      <c r="F34" s="256"/>
      <c r="G34" s="258"/>
      <c r="H34" s="258"/>
      <c r="I34" s="258"/>
      <c r="J34" s="258"/>
      <c r="K34" s="258"/>
      <c r="L34" s="258"/>
      <c r="N34" s="8"/>
      <c r="R34" s="154"/>
    </row>
    <row r="35" spans="1:20" ht="21.2" customHeight="1" thickTop="1">
      <c r="A35" s="111" t="s">
        <v>163</v>
      </c>
      <c r="B35" s="81" t="s">
        <v>154</v>
      </c>
      <c r="C35" s="119">
        <v>45048</v>
      </c>
      <c r="D35" s="119">
        <v>45053</v>
      </c>
      <c r="E35" s="255" t="s">
        <v>381</v>
      </c>
      <c r="F35" s="255" t="s">
        <v>374</v>
      </c>
      <c r="G35" s="257">
        <f t="shared" ref="G35:L35" si="2">G33+7</f>
        <v>45058</v>
      </c>
      <c r="H35" s="257">
        <f t="shared" si="2"/>
        <v>45067</v>
      </c>
      <c r="I35" s="257">
        <f t="shared" si="2"/>
        <v>45070</v>
      </c>
      <c r="J35" s="257">
        <f t="shared" si="2"/>
        <v>45073</v>
      </c>
      <c r="K35" s="257">
        <f t="shared" si="2"/>
        <v>45076</v>
      </c>
      <c r="L35" s="257">
        <f t="shared" si="2"/>
        <v>45078</v>
      </c>
      <c r="N35" s="97"/>
      <c r="R35" s="154"/>
    </row>
    <row r="36" spans="1:20" ht="21.2" customHeight="1" thickBot="1">
      <c r="A36" s="100" t="s">
        <v>147</v>
      </c>
      <c r="B36" s="85" t="s">
        <v>141</v>
      </c>
      <c r="C36" s="99">
        <v>45050</v>
      </c>
      <c r="D36" s="99">
        <v>45056</v>
      </c>
      <c r="E36" s="256"/>
      <c r="F36" s="256"/>
      <c r="G36" s="258"/>
      <c r="H36" s="258"/>
      <c r="I36" s="258"/>
      <c r="J36" s="258"/>
      <c r="K36" s="258"/>
      <c r="L36" s="258"/>
      <c r="O36" s="96"/>
    </row>
    <row r="37" spans="1:20" ht="21.2" customHeight="1" thickTop="1">
      <c r="A37" s="193" t="s">
        <v>164</v>
      </c>
      <c r="B37" s="194" t="s">
        <v>155</v>
      </c>
      <c r="C37" s="195">
        <v>45055</v>
      </c>
      <c r="D37" s="195">
        <v>45060</v>
      </c>
      <c r="E37" s="255" t="s">
        <v>382</v>
      </c>
      <c r="F37" s="255" t="s">
        <v>375</v>
      </c>
      <c r="G37" s="257">
        <f t="shared" ref="G37:L37" si="3">G35+7</f>
        <v>45065</v>
      </c>
      <c r="H37" s="257">
        <f t="shared" si="3"/>
        <v>45074</v>
      </c>
      <c r="I37" s="257">
        <f t="shared" si="3"/>
        <v>45077</v>
      </c>
      <c r="J37" s="257">
        <f t="shared" si="3"/>
        <v>45080</v>
      </c>
      <c r="K37" s="257">
        <f t="shared" si="3"/>
        <v>45083</v>
      </c>
      <c r="L37" s="257">
        <f t="shared" si="3"/>
        <v>45085</v>
      </c>
      <c r="O37" s="89"/>
      <c r="P37" s="89"/>
    </row>
    <row r="38" spans="1:20" ht="21.2" customHeight="1" thickBot="1">
      <c r="A38" s="93" t="s">
        <v>148</v>
      </c>
      <c r="B38" s="196" t="s">
        <v>142</v>
      </c>
      <c r="C38" s="92">
        <v>45057</v>
      </c>
      <c r="D38" s="92">
        <v>45063</v>
      </c>
      <c r="E38" s="256"/>
      <c r="F38" s="256"/>
      <c r="G38" s="258"/>
      <c r="H38" s="258"/>
      <c r="I38" s="258"/>
      <c r="J38" s="258"/>
      <c r="K38" s="258"/>
      <c r="L38" s="258"/>
    </row>
    <row r="39" spans="1:20" ht="21.2" customHeight="1" thickTop="1">
      <c r="A39" s="111" t="s">
        <v>165</v>
      </c>
      <c r="B39" s="81" t="s">
        <v>156</v>
      </c>
      <c r="C39" s="119">
        <v>45062</v>
      </c>
      <c r="D39" s="119">
        <v>45067</v>
      </c>
      <c r="E39" s="255" t="s">
        <v>383</v>
      </c>
      <c r="F39" s="255" t="s">
        <v>376</v>
      </c>
      <c r="G39" s="257">
        <f t="shared" ref="G39:L39" si="4">G37+7</f>
        <v>45072</v>
      </c>
      <c r="H39" s="257">
        <f t="shared" si="4"/>
        <v>45081</v>
      </c>
      <c r="I39" s="257">
        <f t="shared" si="4"/>
        <v>45084</v>
      </c>
      <c r="J39" s="257">
        <f t="shared" si="4"/>
        <v>45087</v>
      </c>
      <c r="K39" s="257">
        <f t="shared" si="4"/>
        <v>45090</v>
      </c>
      <c r="L39" s="257">
        <f t="shared" si="4"/>
        <v>45092</v>
      </c>
    </row>
    <row r="40" spans="1:20" ht="21.2" customHeight="1" thickBot="1">
      <c r="A40" s="100" t="s">
        <v>149</v>
      </c>
      <c r="B40" s="85" t="s">
        <v>143</v>
      </c>
      <c r="C40" s="99">
        <v>45064</v>
      </c>
      <c r="D40" s="99">
        <v>45070</v>
      </c>
      <c r="E40" s="256"/>
      <c r="F40" s="256"/>
      <c r="G40" s="258"/>
      <c r="H40" s="258"/>
      <c r="I40" s="258"/>
      <c r="J40" s="258"/>
      <c r="K40" s="258"/>
      <c r="L40" s="258"/>
    </row>
    <row r="41" spans="1:20" ht="21.2" customHeight="1" thickTop="1">
      <c r="A41" s="193" t="s">
        <v>166</v>
      </c>
      <c r="B41" s="194" t="s">
        <v>157</v>
      </c>
      <c r="C41" s="195">
        <v>45069</v>
      </c>
      <c r="D41" s="195">
        <v>45074</v>
      </c>
      <c r="E41" s="255" t="s">
        <v>384</v>
      </c>
      <c r="F41" s="255" t="s">
        <v>377</v>
      </c>
      <c r="G41" s="257">
        <f t="shared" ref="G41:L41" si="5">G39+7</f>
        <v>45079</v>
      </c>
      <c r="H41" s="257">
        <f t="shared" si="5"/>
        <v>45088</v>
      </c>
      <c r="I41" s="257">
        <f t="shared" si="5"/>
        <v>45091</v>
      </c>
      <c r="J41" s="257">
        <f t="shared" si="5"/>
        <v>45094</v>
      </c>
      <c r="K41" s="257">
        <f t="shared" si="5"/>
        <v>45097</v>
      </c>
      <c r="L41" s="257">
        <f t="shared" si="5"/>
        <v>45099</v>
      </c>
    </row>
    <row r="42" spans="1:20" ht="21.2" customHeight="1" thickBot="1">
      <c r="A42" s="93" t="s">
        <v>150</v>
      </c>
      <c r="B42" s="196" t="s">
        <v>144</v>
      </c>
      <c r="C42" s="92">
        <v>45071</v>
      </c>
      <c r="D42" s="92">
        <v>45077</v>
      </c>
      <c r="E42" s="256"/>
      <c r="F42" s="256"/>
      <c r="G42" s="258"/>
      <c r="H42" s="258"/>
      <c r="I42" s="258"/>
      <c r="J42" s="258"/>
      <c r="K42" s="258"/>
      <c r="L42" s="258"/>
    </row>
    <row r="43" spans="1:20" ht="21.2" customHeight="1" thickTop="1">
      <c r="A43" s="111" t="s">
        <v>167</v>
      </c>
      <c r="B43" s="81" t="s">
        <v>158</v>
      </c>
      <c r="C43" s="119">
        <v>45076</v>
      </c>
      <c r="D43" s="119">
        <v>45081</v>
      </c>
      <c r="E43" s="255" t="s">
        <v>385</v>
      </c>
      <c r="F43" s="255" t="s">
        <v>378</v>
      </c>
      <c r="G43" s="257">
        <f t="shared" ref="G43:L43" si="6">G41+7</f>
        <v>45086</v>
      </c>
      <c r="H43" s="257">
        <f t="shared" si="6"/>
        <v>45095</v>
      </c>
      <c r="I43" s="257">
        <f t="shared" si="6"/>
        <v>45098</v>
      </c>
      <c r="J43" s="257">
        <f t="shared" si="6"/>
        <v>45101</v>
      </c>
      <c r="K43" s="257">
        <f t="shared" si="6"/>
        <v>45104</v>
      </c>
      <c r="L43" s="257">
        <f t="shared" si="6"/>
        <v>45106</v>
      </c>
    </row>
    <row r="44" spans="1:20" ht="21.2" customHeight="1" thickBot="1">
      <c r="A44" s="93" t="s">
        <v>151</v>
      </c>
      <c r="B44" s="196" t="s">
        <v>145</v>
      </c>
      <c r="C44" s="92">
        <v>45078</v>
      </c>
      <c r="D44" s="92">
        <v>45084</v>
      </c>
      <c r="E44" s="256"/>
      <c r="F44" s="256"/>
      <c r="G44" s="258"/>
      <c r="H44" s="258"/>
      <c r="I44" s="258"/>
      <c r="J44" s="258"/>
      <c r="K44" s="258"/>
      <c r="L44" s="258"/>
      <c r="S44" s="88"/>
      <c r="T44" s="88"/>
    </row>
    <row r="45" spans="1:20" ht="21.2" customHeight="1" thickTop="1">
      <c r="A45" s="161"/>
      <c r="B45" s="159"/>
      <c r="C45" s="162"/>
      <c r="D45" s="162"/>
    </row>
    <row r="46" spans="1:20" ht="21.2" customHeight="1">
      <c r="A46" s="163"/>
      <c r="B46" s="164"/>
      <c r="C46" s="164"/>
      <c r="D46" s="164"/>
    </row>
    <row r="47" spans="1:20" ht="21.2" customHeight="1">
      <c r="A47" s="10" t="s">
        <v>43</v>
      </c>
      <c r="B47" s="159"/>
      <c r="C47" s="160"/>
      <c r="D47" s="160"/>
    </row>
    <row r="48" spans="1:20" ht="21.2" customHeight="1">
      <c r="A48" s="158"/>
      <c r="B48" s="159"/>
      <c r="C48" s="160"/>
      <c r="D48" s="160"/>
    </row>
    <row r="49" spans="1:4" ht="21.2" customHeight="1">
      <c r="A49" s="5"/>
      <c r="B49" s="6"/>
      <c r="C49" s="6"/>
      <c r="D49" s="6"/>
    </row>
    <row r="50" spans="1:4" ht="21.2" customHeight="1">
      <c r="A50" s="5"/>
      <c r="B50" s="6"/>
      <c r="C50" s="6"/>
      <c r="D50" s="6"/>
    </row>
    <row r="51" spans="1:4" ht="21.2" customHeight="1">
      <c r="A51" s="5"/>
      <c r="B51" s="6"/>
      <c r="C51" s="6"/>
      <c r="D51" s="6"/>
    </row>
    <row r="52" spans="1:4" ht="21.2" customHeight="1">
      <c r="A52" s="158"/>
      <c r="B52" s="159"/>
      <c r="C52" s="160"/>
      <c r="D52" s="160"/>
    </row>
    <row r="53" spans="1:4" ht="21.2" customHeight="1">
      <c r="A53" s="5"/>
      <c r="B53" s="6"/>
      <c r="C53" s="6"/>
      <c r="D53" s="6"/>
    </row>
    <row r="54" spans="1:4" ht="21.2" customHeight="1">
      <c r="A54" s="5"/>
      <c r="B54" s="6"/>
      <c r="C54" s="6"/>
      <c r="D54" s="6"/>
    </row>
    <row r="55" spans="1:4" ht="21.2" customHeight="1">
      <c r="A55" s="5"/>
      <c r="B55" s="6"/>
      <c r="C55" s="6"/>
      <c r="D55" s="6"/>
    </row>
    <row r="56" spans="1:4" ht="21.2" customHeight="1">
      <c r="A56" s="5"/>
      <c r="B56" s="6"/>
      <c r="C56" s="6"/>
      <c r="D56" s="6"/>
    </row>
    <row r="57" spans="1:4" ht="21.2" customHeight="1">
      <c r="A57" s="5"/>
      <c r="B57" s="6"/>
      <c r="C57" s="6"/>
      <c r="D57" s="6"/>
    </row>
    <row r="58" spans="1:4" ht="21.2" customHeight="1">
      <c r="A58" s="5"/>
      <c r="B58" s="6"/>
      <c r="C58" s="6"/>
      <c r="D58" s="6"/>
    </row>
    <row r="59" spans="1:4" ht="21.2" customHeight="1">
      <c r="A59" s="5"/>
      <c r="B59" s="6"/>
      <c r="C59" s="6"/>
      <c r="D59" s="6"/>
    </row>
    <row r="60" spans="1:4" ht="21.2" customHeight="1">
      <c r="A60" s="5"/>
      <c r="B60" s="6"/>
      <c r="C60" s="6"/>
      <c r="D60" s="6"/>
    </row>
    <row r="61" spans="1:4" ht="21.2" customHeight="1">
      <c r="A61" s="5"/>
      <c r="B61" s="6"/>
      <c r="C61" s="6"/>
      <c r="D61" s="6"/>
    </row>
    <row r="62" spans="1:4" ht="21.2" customHeight="1">
      <c r="A62" s="5"/>
      <c r="B62" s="6"/>
      <c r="C62" s="6"/>
      <c r="D62" s="6"/>
    </row>
    <row r="63" spans="1:4" ht="21.2" customHeight="1">
      <c r="A63" s="5"/>
      <c r="B63" s="6"/>
      <c r="C63" s="6"/>
      <c r="D63" s="6"/>
    </row>
    <row r="64" spans="1:4" ht="21.2" customHeight="1">
      <c r="A64" s="5"/>
      <c r="B64" s="6"/>
      <c r="C64" s="6"/>
      <c r="D64" s="6"/>
    </row>
    <row r="65" spans="1:4" ht="16.5">
      <c r="A65" s="5"/>
      <c r="B65" s="6"/>
      <c r="C65" s="6"/>
      <c r="D65" s="6"/>
    </row>
    <row r="66" spans="1:4" ht="16.5">
      <c r="A66" s="5"/>
      <c r="B66" s="6"/>
      <c r="C66" s="6"/>
      <c r="D66" s="6"/>
    </row>
    <row r="67" spans="1:4" ht="16.5">
      <c r="A67" s="5"/>
      <c r="B67" s="6"/>
      <c r="C67" s="6"/>
      <c r="D67" s="6"/>
    </row>
    <row r="68" spans="1:4" ht="16.5">
      <c r="A68" s="5"/>
      <c r="B68" s="6"/>
      <c r="C68" s="6"/>
      <c r="D68" s="6"/>
    </row>
    <row r="69" spans="1:4" ht="16.5">
      <c r="A69" s="5"/>
      <c r="B69" s="6"/>
      <c r="C69" s="6"/>
      <c r="D69" s="6"/>
    </row>
    <row r="70" spans="1:4" ht="16.5">
      <c r="A70" s="5"/>
      <c r="B70" s="6"/>
      <c r="C70" s="6"/>
      <c r="D70" s="6"/>
    </row>
  </sheetData>
  <mergeCells count="147">
    <mergeCell ref="K9:K10"/>
    <mergeCell ref="L9:L10"/>
    <mergeCell ref="E11:E12"/>
    <mergeCell ref="F11:F12"/>
    <mergeCell ref="G11:G12"/>
    <mergeCell ref="H11:H12"/>
    <mergeCell ref="I11:I12"/>
    <mergeCell ref="J11:J12"/>
    <mergeCell ref="K11:K12"/>
    <mergeCell ref="L11:L12"/>
    <mergeCell ref="E9:E10"/>
    <mergeCell ref="F9:F10"/>
    <mergeCell ref="G9:G10"/>
    <mergeCell ref="H9:H10"/>
    <mergeCell ref="I9:I10"/>
    <mergeCell ref="J9:J10"/>
    <mergeCell ref="K13:K14"/>
    <mergeCell ref="L13:L14"/>
    <mergeCell ref="E15:E16"/>
    <mergeCell ref="F15:F16"/>
    <mergeCell ref="G15:G16"/>
    <mergeCell ref="H15:H16"/>
    <mergeCell ref="I15:I16"/>
    <mergeCell ref="J15:J16"/>
    <mergeCell ref="K15:K16"/>
    <mergeCell ref="L15:L16"/>
    <mergeCell ref="E13:E14"/>
    <mergeCell ref="F13:F14"/>
    <mergeCell ref="G13:G14"/>
    <mergeCell ref="H13:H14"/>
    <mergeCell ref="I13:I14"/>
    <mergeCell ref="J13:J14"/>
    <mergeCell ref="K17:K18"/>
    <mergeCell ref="L17:L18"/>
    <mergeCell ref="E19:E20"/>
    <mergeCell ref="F19:F20"/>
    <mergeCell ref="G19:G20"/>
    <mergeCell ref="H19:H20"/>
    <mergeCell ref="I19:I20"/>
    <mergeCell ref="J19:J20"/>
    <mergeCell ref="K19:K20"/>
    <mergeCell ref="L19:L20"/>
    <mergeCell ref="E17:E18"/>
    <mergeCell ref="F17:F18"/>
    <mergeCell ref="G17:G18"/>
    <mergeCell ref="H17:H18"/>
    <mergeCell ref="I17:I18"/>
    <mergeCell ref="J17:J18"/>
    <mergeCell ref="H25:H26"/>
    <mergeCell ref="I25:I26"/>
    <mergeCell ref="J25:J26"/>
    <mergeCell ref="K21:K22"/>
    <mergeCell ref="L21:L22"/>
    <mergeCell ref="E23:E24"/>
    <mergeCell ref="F23:F24"/>
    <mergeCell ref="G23:G24"/>
    <mergeCell ref="H23:H24"/>
    <mergeCell ref="I23:I24"/>
    <mergeCell ref="J23:J24"/>
    <mergeCell ref="K23:K24"/>
    <mergeCell ref="L23:L24"/>
    <mergeCell ref="E21:E22"/>
    <mergeCell ref="F21:F22"/>
    <mergeCell ref="G21:G22"/>
    <mergeCell ref="H21:H22"/>
    <mergeCell ref="I21:I22"/>
    <mergeCell ref="J21:J22"/>
    <mergeCell ref="K29:K30"/>
    <mergeCell ref="L29:L30"/>
    <mergeCell ref="E6:E7"/>
    <mergeCell ref="F6:F7"/>
    <mergeCell ref="A6:B7"/>
    <mergeCell ref="E29:E30"/>
    <mergeCell ref="F29:F30"/>
    <mergeCell ref="G29:G30"/>
    <mergeCell ref="H29:H30"/>
    <mergeCell ref="I29:I30"/>
    <mergeCell ref="J29:J30"/>
    <mergeCell ref="K25:K26"/>
    <mergeCell ref="L25:L26"/>
    <mergeCell ref="E27:E28"/>
    <mergeCell ref="F27:F28"/>
    <mergeCell ref="G27:G28"/>
    <mergeCell ref="H27:H28"/>
    <mergeCell ref="I27:I28"/>
    <mergeCell ref="J27:J28"/>
    <mergeCell ref="K27:K28"/>
    <mergeCell ref="L27:L28"/>
    <mergeCell ref="E25:E26"/>
    <mergeCell ref="F25:F26"/>
    <mergeCell ref="G25:G26"/>
    <mergeCell ref="L31:L32"/>
    <mergeCell ref="G33:G34"/>
    <mergeCell ref="H33:H34"/>
    <mergeCell ref="I33:I34"/>
    <mergeCell ref="J33:J34"/>
    <mergeCell ref="K33:K34"/>
    <mergeCell ref="L33:L34"/>
    <mergeCell ref="F43:F44"/>
    <mergeCell ref="G31:G32"/>
    <mergeCell ref="H31:H32"/>
    <mergeCell ref="I31:I32"/>
    <mergeCell ref="J31:J32"/>
    <mergeCell ref="K31:K32"/>
    <mergeCell ref="G35:G36"/>
    <mergeCell ref="H35:H36"/>
    <mergeCell ref="I35:I36"/>
    <mergeCell ref="J35:J36"/>
    <mergeCell ref="F31:F32"/>
    <mergeCell ref="F33:F34"/>
    <mergeCell ref="F35:F36"/>
    <mergeCell ref="F37:F38"/>
    <mergeCell ref="F39:F40"/>
    <mergeCell ref="F41:F42"/>
    <mergeCell ref="I39:I40"/>
    <mergeCell ref="J39:J40"/>
    <mergeCell ref="K39:K40"/>
    <mergeCell ref="L39:L40"/>
    <mergeCell ref="K35:K36"/>
    <mergeCell ref="L35:L36"/>
    <mergeCell ref="G37:G38"/>
    <mergeCell ref="H37:H38"/>
    <mergeCell ref="I37:I38"/>
    <mergeCell ref="J37:J38"/>
    <mergeCell ref="K37:K38"/>
    <mergeCell ref="L37:L38"/>
    <mergeCell ref="I43:I44"/>
    <mergeCell ref="J43:J44"/>
    <mergeCell ref="K43:K44"/>
    <mergeCell ref="L43:L44"/>
    <mergeCell ref="G41:G42"/>
    <mergeCell ref="H41:H42"/>
    <mergeCell ref="I41:I42"/>
    <mergeCell ref="J41:J42"/>
    <mergeCell ref="K41:K42"/>
    <mergeCell ref="L41:L42"/>
    <mergeCell ref="E43:E44"/>
    <mergeCell ref="E31:E32"/>
    <mergeCell ref="E33:E34"/>
    <mergeCell ref="E35:E36"/>
    <mergeCell ref="E37:E38"/>
    <mergeCell ref="E39:E40"/>
    <mergeCell ref="E41:E42"/>
    <mergeCell ref="G43:G44"/>
    <mergeCell ref="H43:H44"/>
    <mergeCell ref="G39:G40"/>
    <mergeCell ref="H39:H40"/>
  </mergeCells>
  <hyperlinks>
    <hyperlink ref="F29" r:id="rId1" display="https://www.yangming.com/e-service/schedule/LongtermScheduleDetail.aspx?ftype=A&amp;voyage=AG3314W&amp;svc=AG3&amp;dtn=W" xr:uid="{0087725E-43CE-40EF-AD98-F64F402EA263}"/>
    <hyperlink ref="B15" r:id="rId2" display="https://www.yangming.com/e-service/schedule/LongtermScheduleDetail.aspx?ftype=A&amp;voyage=FE5312W&amp;svc=FE5&amp;dtn=W" xr:uid="{854709F7-D064-45E2-BACC-60D8304A0522}"/>
    <hyperlink ref="E31" r:id="rId3" display="http://www.yangming.com/e-service/Vessel_Tracking/vessel_tracking_detail.aspx?vessel=ALJM&amp;func=current" xr:uid="{0511FE30-751D-41CF-9962-27E355003788}"/>
    <hyperlink ref="E33" r:id="rId4" display="http://www.yangming.com/e-service/Vessel_Tracking/vessel_tracking_detail.aspx?vessel=YWEL&amp;func=current" xr:uid="{3BA551F4-69FC-4136-81CD-79EFAA86BEFE}"/>
    <hyperlink ref="E35" r:id="rId5" display="http://www.yangming.com/e-service/Vessel_Tracking/vessel_tracking_detail.aspx?vessel=YWEG&amp;func=current" xr:uid="{0A6D2665-02D9-4C84-9773-F5866152AC5B}"/>
    <hyperlink ref="E37" r:id="rId6" display="http://www.yangming.com/e-service/Vessel_Tracking/vessel_tracking_detail.aspx?vessel=HHNL&amp;func=current" xr:uid="{5EE37608-3824-4B4A-A55B-EA2CF8B81699}"/>
    <hyperlink ref="E39" r:id="rId7" display="http://www.yangming.com/e-service/Vessel_Tracking/vessel_tracking_detail.aspx?vessel=USAL&amp;func=current" xr:uid="{0EBB897E-70D5-4769-8B1F-BA939948D25A}"/>
    <hyperlink ref="E41" r:id="rId8" display="http://www.yangming.com/e-service/Vessel_Tracking/vessel_tracking_detail.aspx?vessel=TAYS&amp;func=current" xr:uid="{9E237B34-E487-47F8-8BE3-4EA38E17ADA3}"/>
    <hyperlink ref="E43" r:id="rId9" display="http://www.yangming.com/e-service/Vessel_Tracking/vessel_tracking_detail.aspx?vessel=HRAN&amp;func=current" xr:uid="{D69F2F18-1A85-4111-BA3C-8687249AB35A}"/>
    <hyperlink ref="A33" r:id="rId10" display="http://www.yangming.com/e-service/Vessel_Tracking/vessel_tracking_detail.aspx?vessel=PPCF&amp;func=current" xr:uid="{9E694F1A-4300-448F-8D3E-C9D4F99ADC25}"/>
    <hyperlink ref="A35" r:id="rId11" display="http://www.yangming.com/e-service/Vessel_Tracking/vessel_tracking_detail.aspx?vessel=YHTS&amp;func=current" xr:uid="{589DBA33-8411-4855-8C30-3AF502085140}"/>
    <hyperlink ref="A36" r:id="rId12" display="http://www.yangming.com/e-service/Vessel_Tracking/vessel_tracking_detail.aspx?vessel=YITA&amp;func=current" xr:uid="{73115BC3-FF3E-459C-BA84-80B3BA327F67}"/>
    <hyperlink ref="A37" r:id="rId13" display="http://www.yangming.com/e-service/Vessel_Tracking/vessel_tracking_detail.aspx?vessel=PPCF&amp;func=current" xr:uid="{047E67AE-F784-4A38-A9D0-FAC58C889940}"/>
    <hyperlink ref="A38" r:id="rId14" display="http://www.yangming.com/e-service/Vessel_Tracking/vessel_tracking_detail.aspx?vessel=YING&amp;func=current" xr:uid="{19CC3F2F-26AD-49D1-832E-474204A1D818}"/>
    <hyperlink ref="A39" r:id="rId15" display="http://www.yangming.com/e-service/Vessel_Tracking/vessel_tracking_detail.aspx?vessel=YHTS&amp;func=current" xr:uid="{414BEBF0-A9D5-4BC8-B649-2CF0BED9CA6B}"/>
    <hyperlink ref="A40" r:id="rId16" display="http://www.yangming.com/e-service/Vessel_Tracking/vessel_tracking_detail.aspx?vessel=YINT&amp;func=current" xr:uid="{D8DE9CC4-1FCC-43E4-98A0-BF0F6C01E309}"/>
    <hyperlink ref="A41" r:id="rId17" display="http://www.yangming.com/e-service/Vessel_Tracking/vessel_tracking_detail.aspx?vessel=PPCF&amp;func=current" xr:uid="{21A63ACB-A52E-45D9-B612-EB4C3CC16590}"/>
    <hyperlink ref="A42" r:id="rId18" display="http://www.yangming.com/e-service/Vessel_Tracking/vessel_tracking_detail.aspx?vessel=YHRZ&amp;func=current" xr:uid="{4EA2112B-45A4-431B-8B33-2FFA5D605D41}"/>
    <hyperlink ref="A43" r:id="rId19" display="http://www.yangming.com/e-service/Vessel_Tracking/vessel_tracking_detail.aspx?vessel=YHTS&amp;func=current" xr:uid="{1597E96C-501B-4FFD-B89F-201744DDC88F}"/>
    <hyperlink ref="A44" r:id="rId20" display="http://www.yangming.com/e-service/Vessel_Tracking/vessel_tracking_detail.aspx?vessel=YITA&amp;func=current" xr:uid="{AF035170-2E25-4997-BEE0-40A53513521C}"/>
  </hyperlinks>
  <pageMargins left="0.7" right="0.7" top="0.75" bottom="0.75" header="0.3" footer="0.3"/>
  <drawing r:id="rId21"/>
  <legacyDrawing r:id="rId2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43604-AD23-4538-929B-57D98C932620}">
  <dimension ref="A1:T103"/>
  <sheetViews>
    <sheetView workbookViewId="0">
      <selection activeCell="L20" sqref="L20:L22"/>
    </sheetView>
  </sheetViews>
  <sheetFormatPr defaultColWidth="9" defaultRowHeight="15"/>
  <cols>
    <col min="1" max="1" width="35.140625" customWidth="1"/>
    <col min="2" max="2" width="12.28515625" customWidth="1"/>
    <col min="3" max="3" width="9.42578125" customWidth="1"/>
    <col min="4" max="4" width="10.140625" customWidth="1"/>
    <col min="5" max="5" width="31.140625" customWidth="1"/>
    <col min="6" max="6" width="14.140625" customWidth="1"/>
    <col min="7" max="7" width="9.140625" customWidth="1"/>
    <col min="10" max="10" width="10.140625" customWidth="1"/>
    <col min="11" max="11" width="7.140625" customWidth="1"/>
    <col min="12" max="12" width="24.140625" customWidth="1"/>
    <col min="13" max="13" width="22.140625" customWidth="1"/>
    <col min="14" max="14" width="19.140625" customWidth="1"/>
    <col min="15" max="15" width="15" customWidth="1"/>
    <col min="16" max="16" width="9.140625" customWidth="1"/>
  </cols>
  <sheetData>
    <row r="1" spans="1:16" ht="27">
      <c r="A1" s="278" t="s">
        <v>325</v>
      </c>
      <c r="B1" s="278"/>
      <c r="C1" s="278"/>
      <c r="D1" s="278"/>
      <c r="E1" s="278"/>
      <c r="F1" s="278"/>
      <c r="G1" s="278"/>
      <c r="H1" s="278"/>
      <c r="I1" s="278"/>
      <c r="J1" s="278"/>
    </row>
    <row r="2" spans="1:16" ht="27">
      <c r="A2" s="165"/>
      <c r="B2" s="165"/>
      <c r="C2" s="166"/>
      <c r="D2" s="166"/>
      <c r="E2" s="167"/>
      <c r="F2" s="165"/>
      <c r="G2" s="165"/>
      <c r="H2" s="165"/>
    </row>
    <row r="3" spans="1:16">
      <c r="A3" s="1" t="s">
        <v>326</v>
      </c>
      <c r="B3" s="1"/>
      <c r="C3" s="168" t="s">
        <v>327</v>
      </c>
    </row>
    <row r="4" spans="1:16">
      <c r="A4" s="1" t="s">
        <v>328</v>
      </c>
      <c r="B4" s="1"/>
      <c r="C4" s="168" t="s">
        <v>327</v>
      </c>
    </row>
    <row r="5" spans="1:16">
      <c r="A5" s="1" t="s">
        <v>329</v>
      </c>
      <c r="B5" s="1"/>
      <c r="C5" s="168" t="s">
        <v>330</v>
      </c>
    </row>
    <row r="6" spans="1:16">
      <c r="A6" s="1" t="s">
        <v>331</v>
      </c>
      <c r="B6" s="1"/>
      <c r="C6" s="169" t="s">
        <v>327</v>
      </c>
    </row>
    <row r="7" spans="1:16">
      <c r="A7" s="1"/>
      <c r="B7" s="1"/>
      <c r="C7" s="168"/>
    </row>
    <row r="8" spans="1:16" ht="18.75">
      <c r="A8" s="170" t="s">
        <v>332</v>
      </c>
      <c r="B8" s="170" t="s">
        <v>26</v>
      </c>
      <c r="C8" s="171" t="s">
        <v>111</v>
      </c>
      <c r="D8" s="171" t="s">
        <v>85</v>
      </c>
      <c r="E8" s="172" t="s">
        <v>86</v>
      </c>
      <c r="F8" s="170" t="s">
        <v>118</v>
      </c>
      <c r="G8" s="173" t="s">
        <v>0</v>
      </c>
      <c r="H8" s="174" t="s">
        <v>333</v>
      </c>
      <c r="I8" s="174" t="s">
        <v>334</v>
      </c>
      <c r="J8" s="174" t="s">
        <v>335</v>
      </c>
      <c r="L8" s="175" t="s">
        <v>2</v>
      </c>
      <c r="M8" s="176" t="s">
        <v>1</v>
      </c>
      <c r="N8" s="175" t="s">
        <v>3</v>
      </c>
      <c r="O8" s="175" t="s">
        <v>28</v>
      </c>
    </row>
    <row r="9" spans="1:16" ht="31.7" customHeight="1" thickBot="1">
      <c r="A9" s="177"/>
      <c r="B9" s="177"/>
      <c r="C9" s="178" t="s">
        <v>78</v>
      </c>
      <c r="D9" s="178" t="s">
        <v>90</v>
      </c>
      <c r="E9" s="179"/>
      <c r="F9" s="177"/>
      <c r="G9" s="180" t="s">
        <v>78</v>
      </c>
      <c r="H9" s="181" t="s">
        <v>336</v>
      </c>
      <c r="I9" s="181" t="s">
        <v>337</v>
      </c>
      <c r="J9" s="181" t="s">
        <v>338</v>
      </c>
      <c r="L9" s="182"/>
      <c r="M9" s="176" t="s">
        <v>339</v>
      </c>
      <c r="N9" s="182"/>
      <c r="O9" s="182"/>
    </row>
    <row r="10" spans="1:16" ht="21.2" customHeight="1" thickTop="1" thickBot="1">
      <c r="A10" s="117" t="s">
        <v>268</v>
      </c>
      <c r="B10" s="117" t="s">
        <v>267</v>
      </c>
      <c r="C10" s="91">
        <v>44587</v>
      </c>
      <c r="D10" s="91">
        <v>44593</v>
      </c>
      <c r="E10" s="183" t="s">
        <v>261</v>
      </c>
      <c r="F10" s="183" t="s">
        <v>340</v>
      </c>
      <c r="G10" s="183" t="s">
        <v>256</v>
      </c>
      <c r="H10" s="183" t="s">
        <v>256</v>
      </c>
      <c r="I10" s="183" t="s">
        <v>256</v>
      </c>
      <c r="J10" s="183" t="s">
        <v>256</v>
      </c>
      <c r="L10" s="78" t="s">
        <v>341</v>
      </c>
      <c r="M10" s="78" t="s">
        <v>342</v>
      </c>
      <c r="N10" s="78" t="s">
        <v>343</v>
      </c>
      <c r="O10" s="78" t="s">
        <v>344</v>
      </c>
    </row>
    <row r="11" spans="1:16" ht="21.2" customHeight="1" thickTop="1">
      <c r="A11" s="128" t="s">
        <v>263</v>
      </c>
      <c r="B11" s="128" t="s">
        <v>262</v>
      </c>
      <c r="C11" s="127">
        <v>44957</v>
      </c>
      <c r="D11" s="127">
        <v>44962</v>
      </c>
      <c r="E11" s="279" t="s">
        <v>261</v>
      </c>
      <c r="F11" s="279" t="s">
        <v>345</v>
      </c>
      <c r="G11" s="279" t="s">
        <v>256</v>
      </c>
      <c r="H11" s="279" t="s">
        <v>256</v>
      </c>
      <c r="I11" s="279" t="s">
        <v>256</v>
      </c>
      <c r="J11" s="279" t="s">
        <v>256</v>
      </c>
      <c r="L11" s="32" t="s">
        <v>346</v>
      </c>
      <c r="M11" s="78" t="s">
        <v>347</v>
      </c>
      <c r="N11" s="78" t="s">
        <v>343</v>
      </c>
      <c r="O11" s="78" t="s">
        <v>348</v>
      </c>
    </row>
    <row r="12" spans="1:16" ht="21.2" customHeight="1" thickBot="1">
      <c r="A12" s="126" t="s">
        <v>105</v>
      </c>
      <c r="B12" s="126" t="s">
        <v>257</v>
      </c>
      <c r="C12" s="125" t="s">
        <v>256</v>
      </c>
      <c r="D12" s="125" t="s">
        <v>256</v>
      </c>
      <c r="E12" s="280"/>
      <c r="F12" s="280"/>
      <c r="G12" s="280"/>
      <c r="H12" s="280"/>
      <c r="I12" s="280"/>
      <c r="J12" s="280"/>
    </row>
    <row r="13" spans="1:16" ht="21.2" customHeight="1" thickTop="1">
      <c r="A13" s="123" t="s">
        <v>62</v>
      </c>
      <c r="B13" s="123" t="s">
        <v>50</v>
      </c>
      <c r="C13" s="122">
        <v>44964</v>
      </c>
      <c r="D13" s="122">
        <v>44969</v>
      </c>
      <c r="E13" s="271" t="s">
        <v>349</v>
      </c>
      <c r="F13" s="271" t="s">
        <v>350</v>
      </c>
      <c r="G13" s="257">
        <v>44977</v>
      </c>
      <c r="H13" s="257">
        <v>44624</v>
      </c>
      <c r="I13" s="257">
        <v>44627</v>
      </c>
      <c r="J13" s="257">
        <v>44629</v>
      </c>
      <c r="L13" s="184"/>
      <c r="M13" s="185"/>
      <c r="N13" s="185"/>
    </row>
    <row r="14" spans="1:16" ht="21.2" customHeight="1" thickBot="1">
      <c r="A14" s="117" t="s">
        <v>4</v>
      </c>
      <c r="B14" s="117" t="s">
        <v>5</v>
      </c>
      <c r="C14" s="91">
        <v>44601</v>
      </c>
      <c r="D14" s="91">
        <v>44607</v>
      </c>
      <c r="E14" s="272"/>
      <c r="F14" s="272"/>
      <c r="G14" s="258"/>
      <c r="H14" s="258"/>
      <c r="I14" s="258"/>
      <c r="J14" s="258"/>
      <c r="L14" s="29" t="s">
        <v>107</v>
      </c>
      <c r="M14" s="30" t="s">
        <v>112</v>
      </c>
      <c r="N14" s="30" t="s">
        <v>114</v>
      </c>
      <c r="O14" s="103"/>
      <c r="P14" s="103"/>
    </row>
    <row r="15" spans="1:16" ht="21.2" customHeight="1" thickTop="1">
      <c r="A15" s="111" t="s">
        <v>63</v>
      </c>
      <c r="B15" s="111" t="s">
        <v>51</v>
      </c>
      <c r="C15" s="119">
        <v>44971</v>
      </c>
      <c r="D15" s="119">
        <v>44976</v>
      </c>
      <c r="E15" s="271" t="s">
        <v>351</v>
      </c>
      <c r="F15" s="271" t="s">
        <v>352</v>
      </c>
      <c r="G15" s="257">
        <v>44619</v>
      </c>
      <c r="H15" s="257">
        <v>44631</v>
      </c>
      <c r="I15" s="257">
        <v>44634</v>
      </c>
      <c r="J15" s="257">
        <v>44636</v>
      </c>
      <c r="L15" s="31" t="s">
        <v>108</v>
      </c>
      <c r="M15" s="32" t="s">
        <v>219</v>
      </c>
      <c r="N15" s="32" t="s">
        <v>218</v>
      </c>
    </row>
    <row r="16" spans="1:16" ht="21.2" customHeight="1" thickBot="1">
      <c r="A16" s="117" t="s">
        <v>6</v>
      </c>
      <c r="B16" s="117" t="s">
        <v>7</v>
      </c>
      <c r="C16" s="92">
        <v>44608</v>
      </c>
      <c r="D16" s="92">
        <v>44614</v>
      </c>
      <c r="E16" s="272"/>
      <c r="F16" s="272"/>
      <c r="G16" s="258"/>
      <c r="H16" s="258"/>
      <c r="I16" s="258"/>
      <c r="J16" s="258"/>
      <c r="L16" s="31" t="s">
        <v>109</v>
      </c>
      <c r="M16" s="32" t="s">
        <v>219</v>
      </c>
      <c r="N16" s="32" t="s">
        <v>218</v>
      </c>
    </row>
    <row r="17" spans="1:20" ht="21.2" customHeight="1" thickTop="1">
      <c r="A17" s="100" t="s">
        <v>64</v>
      </c>
      <c r="B17" s="100" t="s">
        <v>52</v>
      </c>
      <c r="C17" s="99">
        <v>44978</v>
      </c>
      <c r="D17" s="99">
        <v>44983</v>
      </c>
      <c r="E17" s="271" t="s">
        <v>353</v>
      </c>
      <c r="F17" s="271" t="s">
        <v>354</v>
      </c>
      <c r="G17" s="257">
        <v>44991</v>
      </c>
      <c r="H17" s="257">
        <v>45003</v>
      </c>
      <c r="I17" s="257">
        <v>45006</v>
      </c>
      <c r="J17" s="257">
        <v>45008</v>
      </c>
      <c r="L17" s="101" t="s">
        <v>220</v>
      </c>
      <c r="M17" s="32" t="s">
        <v>219</v>
      </c>
      <c r="N17" s="32" t="s">
        <v>218</v>
      </c>
      <c r="O17" s="186" t="s">
        <v>355</v>
      </c>
      <c r="P17" s="154"/>
    </row>
    <row r="18" spans="1:20" ht="21.2" customHeight="1" thickBot="1">
      <c r="A18" s="93" t="s">
        <v>8</v>
      </c>
      <c r="B18" s="93" t="s">
        <v>9</v>
      </c>
      <c r="C18" s="92">
        <v>44980</v>
      </c>
      <c r="D18" s="92">
        <v>44621</v>
      </c>
      <c r="E18" s="272"/>
      <c r="F18" s="272"/>
      <c r="G18" s="258"/>
      <c r="H18" s="258"/>
      <c r="I18" s="258"/>
      <c r="J18" s="258"/>
      <c r="L18" s="90"/>
      <c r="O18" s="187"/>
      <c r="P18" s="154"/>
      <c r="Q18" s="154"/>
      <c r="R18" s="154"/>
    </row>
    <row r="19" spans="1:20" ht="21.2" customHeight="1" thickTop="1">
      <c r="A19" s="100" t="s">
        <v>65</v>
      </c>
      <c r="B19" s="111" t="s">
        <v>53</v>
      </c>
      <c r="C19" s="99">
        <v>44985</v>
      </c>
      <c r="D19" s="99">
        <v>44990</v>
      </c>
      <c r="E19" s="271" t="s">
        <v>356</v>
      </c>
      <c r="F19" s="271" t="s">
        <v>357</v>
      </c>
      <c r="G19" s="277">
        <v>44998</v>
      </c>
      <c r="H19" s="277">
        <v>45010</v>
      </c>
      <c r="I19" s="277">
        <v>45013</v>
      </c>
      <c r="J19" s="277">
        <v>45015</v>
      </c>
      <c r="L19" s="153"/>
      <c r="M19" s="154"/>
      <c r="N19" s="154"/>
      <c r="O19" s="154"/>
      <c r="P19" s="154"/>
      <c r="Q19" s="154"/>
      <c r="R19" s="154"/>
    </row>
    <row r="20" spans="1:20" ht="21.2" customHeight="1" thickBot="1">
      <c r="A20" s="93" t="s">
        <v>10</v>
      </c>
      <c r="B20" s="108" t="s">
        <v>11</v>
      </c>
      <c r="C20" s="92">
        <v>44987</v>
      </c>
      <c r="D20" s="92">
        <v>44993</v>
      </c>
      <c r="E20" s="272"/>
      <c r="F20" s="272"/>
      <c r="G20" s="258"/>
      <c r="H20" s="258"/>
      <c r="I20" s="258"/>
      <c r="J20" s="258"/>
      <c r="L20" s="98" t="s">
        <v>42</v>
      </c>
      <c r="M20" s="155"/>
      <c r="P20" s="154"/>
      <c r="Q20" s="154"/>
      <c r="R20" s="154"/>
    </row>
    <row r="21" spans="1:20" ht="21.2" customHeight="1" thickTop="1">
      <c r="A21" s="100" t="s">
        <v>70</v>
      </c>
      <c r="B21" s="104" t="s">
        <v>54</v>
      </c>
      <c r="C21" s="99">
        <v>44992</v>
      </c>
      <c r="D21" s="99">
        <v>44997</v>
      </c>
      <c r="E21" s="271" t="s">
        <v>358</v>
      </c>
      <c r="F21" s="271" t="s">
        <v>359</v>
      </c>
      <c r="G21" s="257">
        <v>45005</v>
      </c>
      <c r="H21" s="257">
        <v>45017</v>
      </c>
      <c r="I21" s="257">
        <v>45020</v>
      </c>
      <c r="J21" s="257">
        <v>45022</v>
      </c>
      <c r="L21" s="8" t="s">
        <v>213</v>
      </c>
      <c r="M21" s="155"/>
      <c r="P21" s="102"/>
      <c r="Q21" s="154"/>
      <c r="R21" s="154"/>
    </row>
    <row r="22" spans="1:20" ht="21.2" customHeight="1" thickBot="1">
      <c r="A22" s="93" t="s">
        <v>12</v>
      </c>
      <c r="B22" s="93" t="s">
        <v>13</v>
      </c>
      <c r="C22" s="92">
        <v>44994</v>
      </c>
      <c r="D22" s="92">
        <v>45000</v>
      </c>
      <c r="E22" s="272"/>
      <c r="F22" s="272"/>
      <c r="G22" s="258"/>
      <c r="H22" s="258"/>
      <c r="I22" s="258"/>
      <c r="J22" s="258"/>
      <c r="L22" s="97" t="s">
        <v>322</v>
      </c>
      <c r="M22" s="156"/>
      <c r="N22" s="7"/>
      <c r="O22" s="7"/>
      <c r="P22" s="102"/>
      <c r="Q22" s="102"/>
      <c r="R22" s="154"/>
    </row>
    <row r="23" spans="1:20" ht="21.2" customHeight="1" thickTop="1">
      <c r="A23" s="95" t="s">
        <v>68</v>
      </c>
      <c r="B23" s="95" t="s">
        <v>55</v>
      </c>
      <c r="C23" s="94">
        <v>44999</v>
      </c>
      <c r="D23" s="94">
        <v>45004</v>
      </c>
      <c r="E23" s="271" t="s">
        <v>360</v>
      </c>
      <c r="F23" s="271" t="s">
        <v>361</v>
      </c>
      <c r="G23" s="257">
        <v>45012</v>
      </c>
      <c r="H23" s="257">
        <v>45024</v>
      </c>
      <c r="I23" s="257">
        <v>45027</v>
      </c>
      <c r="J23" s="257">
        <v>45029</v>
      </c>
      <c r="L23" t="s">
        <v>43</v>
      </c>
      <c r="M23" s="157"/>
      <c r="N23" s="7"/>
      <c r="O23" s="7"/>
      <c r="P23" s="154"/>
      <c r="Q23" s="102"/>
      <c r="R23" s="154"/>
      <c r="S23" s="188"/>
      <c r="T23" s="189"/>
    </row>
    <row r="24" spans="1:20" ht="21.2" customHeight="1" thickBot="1">
      <c r="A24" s="93" t="s">
        <v>14</v>
      </c>
      <c r="B24" s="93" t="s">
        <v>15</v>
      </c>
      <c r="C24" s="92">
        <v>45001</v>
      </c>
      <c r="D24" s="92">
        <v>45007</v>
      </c>
      <c r="E24" s="272"/>
      <c r="F24" s="272"/>
      <c r="G24" s="258"/>
      <c r="H24" s="258"/>
      <c r="I24" s="258"/>
      <c r="J24" s="258"/>
      <c r="L24" s="157"/>
      <c r="M24" s="7"/>
      <c r="N24" s="7"/>
      <c r="P24" s="154"/>
      <c r="Q24" s="154"/>
      <c r="R24" s="154"/>
    </row>
    <row r="25" spans="1:20" ht="21.2" customHeight="1" thickTop="1">
      <c r="A25" s="95" t="s">
        <v>71</v>
      </c>
      <c r="B25" s="95" t="s">
        <v>56</v>
      </c>
      <c r="C25" s="94">
        <v>45006</v>
      </c>
      <c r="D25" s="94">
        <v>45011</v>
      </c>
      <c r="E25" s="271" t="s">
        <v>362</v>
      </c>
      <c r="F25" s="271" t="s">
        <v>363</v>
      </c>
      <c r="G25" s="275">
        <v>45019</v>
      </c>
      <c r="H25" s="275">
        <v>45031</v>
      </c>
      <c r="I25" s="275">
        <v>45034</v>
      </c>
      <c r="J25" s="275">
        <v>45036</v>
      </c>
      <c r="L25" s="157"/>
      <c r="M25" s="7"/>
      <c r="N25" s="7"/>
      <c r="P25" s="154"/>
      <c r="Q25" s="154"/>
      <c r="R25" s="154"/>
    </row>
    <row r="26" spans="1:20" ht="21.2" customHeight="1" thickBot="1">
      <c r="A26" s="93" t="s">
        <v>16</v>
      </c>
      <c r="B26" s="93" t="s">
        <v>17</v>
      </c>
      <c r="C26" s="92">
        <v>45008</v>
      </c>
      <c r="D26" s="92">
        <v>45014</v>
      </c>
      <c r="E26" s="272"/>
      <c r="F26" s="272"/>
      <c r="G26" s="276"/>
      <c r="H26" s="276"/>
      <c r="I26" s="276"/>
      <c r="J26" s="276"/>
      <c r="Q26" s="154"/>
      <c r="R26" s="154"/>
    </row>
    <row r="27" spans="1:20" ht="21.2" customHeight="1" thickTop="1">
      <c r="A27" s="95" t="s">
        <v>69</v>
      </c>
      <c r="B27" s="100" t="s">
        <v>57</v>
      </c>
      <c r="C27" s="99">
        <v>45013</v>
      </c>
      <c r="D27" s="99">
        <v>45018</v>
      </c>
      <c r="E27" s="273" t="s">
        <v>261</v>
      </c>
      <c r="F27" s="273" t="s">
        <v>364</v>
      </c>
      <c r="G27" s="273" t="s">
        <v>256</v>
      </c>
      <c r="H27" s="273" t="s">
        <v>256</v>
      </c>
      <c r="I27" s="273" t="s">
        <v>256</v>
      </c>
      <c r="J27" s="273" t="s">
        <v>256</v>
      </c>
    </row>
    <row r="28" spans="1:20" ht="21.2" customHeight="1" thickBot="1">
      <c r="A28" s="93" t="s">
        <v>18</v>
      </c>
      <c r="B28" s="93" t="s">
        <v>19</v>
      </c>
      <c r="C28" s="92">
        <v>45015</v>
      </c>
      <c r="D28" s="92">
        <v>45021</v>
      </c>
      <c r="E28" s="274"/>
      <c r="F28" s="274"/>
      <c r="G28" s="274"/>
      <c r="H28" s="274"/>
      <c r="I28" s="274"/>
      <c r="J28" s="274"/>
    </row>
    <row r="29" spans="1:20" ht="21.2" customHeight="1" thickTop="1">
      <c r="A29" s="95" t="s">
        <v>72</v>
      </c>
      <c r="B29" s="95" t="s">
        <v>58</v>
      </c>
      <c r="C29" s="94">
        <v>45020</v>
      </c>
      <c r="D29" s="94">
        <v>45025</v>
      </c>
      <c r="E29" s="271" t="s">
        <v>365</v>
      </c>
      <c r="F29" s="271" t="s">
        <v>366</v>
      </c>
      <c r="G29" s="275">
        <v>45033</v>
      </c>
      <c r="H29" s="275">
        <v>45045</v>
      </c>
      <c r="I29" s="275">
        <v>45048</v>
      </c>
      <c r="J29" s="275">
        <v>45050</v>
      </c>
    </row>
    <row r="30" spans="1:20" ht="21.2" customHeight="1" thickBot="1">
      <c r="A30" s="93" t="s">
        <v>20</v>
      </c>
      <c r="B30" s="93" t="s">
        <v>21</v>
      </c>
      <c r="C30" s="92">
        <v>45022</v>
      </c>
      <c r="D30" s="92">
        <v>45028</v>
      </c>
      <c r="E30" s="272"/>
      <c r="F30" s="272"/>
      <c r="G30" s="276"/>
      <c r="H30" s="276"/>
      <c r="I30" s="276"/>
      <c r="J30" s="276"/>
    </row>
    <row r="31" spans="1:20" ht="21.2" customHeight="1" thickTop="1">
      <c r="A31" s="95" t="s">
        <v>66</v>
      </c>
      <c r="B31" s="95" t="s">
        <v>211</v>
      </c>
      <c r="C31" s="94">
        <v>45027</v>
      </c>
      <c r="D31" s="94">
        <v>45032</v>
      </c>
      <c r="E31" s="271" t="s">
        <v>367</v>
      </c>
      <c r="F31" s="271" t="s">
        <v>368</v>
      </c>
      <c r="G31" s="275">
        <v>45040</v>
      </c>
      <c r="H31" s="275">
        <v>45052</v>
      </c>
      <c r="I31" s="275">
        <v>45055</v>
      </c>
      <c r="J31" s="275">
        <v>45057</v>
      </c>
    </row>
    <row r="32" spans="1:20" ht="21.2" customHeight="1" thickBot="1">
      <c r="A32" s="93" t="s">
        <v>22</v>
      </c>
      <c r="B32" s="93" t="s">
        <v>23</v>
      </c>
      <c r="C32" s="92">
        <v>45029</v>
      </c>
      <c r="D32" s="92">
        <v>45035</v>
      </c>
      <c r="E32" s="272"/>
      <c r="F32" s="272"/>
      <c r="G32" s="276"/>
      <c r="H32" s="276"/>
      <c r="I32" s="276"/>
      <c r="J32" s="276"/>
      <c r="K32" s="190"/>
    </row>
    <row r="33" spans="1:12" ht="21.2" customHeight="1" thickTop="1">
      <c r="A33" s="95" t="s">
        <v>73</v>
      </c>
      <c r="B33" s="95" t="s">
        <v>208</v>
      </c>
      <c r="C33" s="94">
        <v>45034</v>
      </c>
      <c r="D33" s="94">
        <v>45039</v>
      </c>
      <c r="E33" s="271" t="s">
        <v>369</v>
      </c>
      <c r="F33" s="271" t="s">
        <v>370</v>
      </c>
      <c r="G33" s="275">
        <v>45048</v>
      </c>
      <c r="H33" s="275">
        <v>45059</v>
      </c>
      <c r="I33" s="275">
        <v>45062</v>
      </c>
      <c r="J33" s="275">
        <v>45064</v>
      </c>
      <c r="K33" s="190"/>
    </row>
    <row r="34" spans="1:12" ht="21.2" customHeight="1" thickBot="1">
      <c r="A34" s="93" t="s">
        <v>24</v>
      </c>
      <c r="B34" s="93" t="s">
        <v>205</v>
      </c>
      <c r="C34" s="92">
        <v>45036</v>
      </c>
      <c r="D34" s="92">
        <v>45042</v>
      </c>
      <c r="E34" s="272"/>
      <c r="F34" s="272"/>
      <c r="G34" s="276"/>
      <c r="H34" s="276"/>
      <c r="I34" s="276"/>
      <c r="J34" s="276"/>
    </row>
    <row r="35" spans="1:12" ht="21.2" customHeight="1" thickTop="1">
      <c r="A35" s="111" t="s">
        <v>163</v>
      </c>
      <c r="B35" s="81" t="s">
        <v>154</v>
      </c>
      <c r="C35" s="119">
        <v>45048</v>
      </c>
      <c r="D35" s="119">
        <v>45053</v>
      </c>
      <c r="E35" s="271" t="s">
        <v>394</v>
      </c>
      <c r="F35" s="271" t="s">
        <v>386</v>
      </c>
      <c r="G35" s="275">
        <f>G33+7</f>
        <v>45055</v>
      </c>
      <c r="H35" s="275">
        <f t="shared" ref="H35:J35" si="0">H33+7</f>
        <v>45066</v>
      </c>
      <c r="I35" s="275">
        <f t="shared" si="0"/>
        <v>45069</v>
      </c>
      <c r="J35" s="275">
        <f t="shared" si="0"/>
        <v>45071</v>
      </c>
      <c r="L35" s="191" t="s">
        <v>371</v>
      </c>
    </row>
    <row r="36" spans="1:12" ht="21.2" customHeight="1" thickBot="1">
      <c r="A36" s="93" t="s">
        <v>49</v>
      </c>
      <c r="B36" s="196" t="s">
        <v>48</v>
      </c>
      <c r="C36" s="92">
        <v>45043</v>
      </c>
      <c r="D36" s="92">
        <v>45049</v>
      </c>
      <c r="E36" s="272"/>
      <c r="F36" s="272"/>
      <c r="G36" s="276"/>
      <c r="H36" s="276"/>
      <c r="I36" s="276"/>
      <c r="J36" s="276"/>
      <c r="L36" s="191"/>
    </row>
    <row r="37" spans="1:12" ht="21.2" customHeight="1" thickTop="1">
      <c r="A37" s="193" t="s">
        <v>164</v>
      </c>
      <c r="B37" s="194" t="s">
        <v>155</v>
      </c>
      <c r="C37" s="195">
        <v>45055</v>
      </c>
      <c r="D37" s="195">
        <v>45060</v>
      </c>
      <c r="E37" s="273" t="s">
        <v>261</v>
      </c>
      <c r="F37" s="271" t="s">
        <v>387</v>
      </c>
      <c r="G37" s="275">
        <f t="shared" ref="G37:J37" si="1">G35+7</f>
        <v>45062</v>
      </c>
      <c r="H37" s="275">
        <f t="shared" si="1"/>
        <v>45073</v>
      </c>
      <c r="I37" s="275">
        <f t="shared" si="1"/>
        <v>45076</v>
      </c>
      <c r="J37" s="275">
        <f t="shared" si="1"/>
        <v>45078</v>
      </c>
      <c r="L37" s="191"/>
    </row>
    <row r="38" spans="1:12" ht="21.2" customHeight="1" thickBot="1">
      <c r="A38" s="93" t="s">
        <v>147</v>
      </c>
      <c r="B38" s="196" t="s">
        <v>141</v>
      </c>
      <c r="C38" s="92">
        <v>45050</v>
      </c>
      <c r="D38" s="92">
        <v>45056</v>
      </c>
      <c r="E38" s="274"/>
      <c r="F38" s="272"/>
      <c r="G38" s="276"/>
      <c r="H38" s="276"/>
      <c r="I38" s="276"/>
      <c r="J38" s="276"/>
      <c r="L38" s="191"/>
    </row>
    <row r="39" spans="1:12" ht="21.2" customHeight="1" thickTop="1">
      <c r="A39" s="111" t="s">
        <v>165</v>
      </c>
      <c r="B39" s="81" t="s">
        <v>156</v>
      </c>
      <c r="C39" s="119">
        <v>45062</v>
      </c>
      <c r="D39" s="119">
        <v>45067</v>
      </c>
      <c r="E39" s="271" t="s">
        <v>395</v>
      </c>
      <c r="F39" s="271" t="s">
        <v>388</v>
      </c>
      <c r="G39" s="275">
        <f t="shared" ref="G39:J39" si="2">G37+7</f>
        <v>45069</v>
      </c>
      <c r="H39" s="275">
        <f t="shared" si="2"/>
        <v>45080</v>
      </c>
      <c r="I39" s="275">
        <f t="shared" si="2"/>
        <v>45083</v>
      </c>
      <c r="J39" s="275">
        <f t="shared" si="2"/>
        <v>45085</v>
      </c>
    </row>
    <row r="40" spans="1:12" ht="21.2" customHeight="1" thickBot="1">
      <c r="A40" s="93" t="s">
        <v>148</v>
      </c>
      <c r="B40" s="196" t="s">
        <v>142</v>
      </c>
      <c r="C40" s="92">
        <v>45057</v>
      </c>
      <c r="D40" s="92">
        <v>45063</v>
      </c>
      <c r="E40" s="272"/>
      <c r="F40" s="272"/>
      <c r="G40" s="276"/>
      <c r="H40" s="276"/>
      <c r="I40" s="276"/>
      <c r="J40" s="276"/>
    </row>
    <row r="41" spans="1:12" ht="21.2" customHeight="1" thickTop="1">
      <c r="A41" s="193" t="s">
        <v>166</v>
      </c>
      <c r="B41" s="194" t="s">
        <v>157</v>
      </c>
      <c r="C41" s="195">
        <v>45069</v>
      </c>
      <c r="D41" s="195">
        <v>45074</v>
      </c>
      <c r="E41" s="271" t="s">
        <v>396</v>
      </c>
      <c r="F41" s="271" t="s">
        <v>389</v>
      </c>
      <c r="G41" s="275">
        <f t="shared" ref="G41:J41" si="3">G39+7</f>
        <v>45076</v>
      </c>
      <c r="H41" s="275">
        <f t="shared" si="3"/>
        <v>45087</v>
      </c>
      <c r="I41" s="275">
        <f t="shared" si="3"/>
        <v>45090</v>
      </c>
      <c r="J41" s="275">
        <f t="shared" si="3"/>
        <v>45092</v>
      </c>
    </row>
    <row r="42" spans="1:12" ht="21.2" customHeight="1" thickBot="1">
      <c r="A42" s="93" t="s">
        <v>149</v>
      </c>
      <c r="B42" s="196" t="s">
        <v>143</v>
      </c>
      <c r="C42" s="92">
        <v>45064</v>
      </c>
      <c r="D42" s="92">
        <v>45070</v>
      </c>
      <c r="E42" s="272"/>
      <c r="F42" s="272"/>
      <c r="G42" s="276"/>
      <c r="H42" s="276"/>
      <c r="I42" s="276"/>
      <c r="J42" s="276"/>
    </row>
    <row r="43" spans="1:12" ht="21.2" customHeight="1" thickTop="1">
      <c r="A43" s="111" t="s">
        <v>167</v>
      </c>
      <c r="B43" s="81" t="s">
        <v>158</v>
      </c>
      <c r="C43" s="119">
        <v>45076</v>
      </c>
      <c r="D43" s="119">
        <v>45081</v>
      </c>
      <c r="E43" s="271" t="s">
        <v>397</v>
      </c>
      <c r="F43" s="271" t="s">
        <v>390</v>
      </c>
      <c r="G43" s="275">
        <f t="shared" ref="G43:J43" si="4">G41+7</f>
        <v>45083</v>
      </c>
      <c r="H43" s="275">
        <f t="shared" si="4"/>
        <v>45094</v>
      </c>
      <c r="I43" s="275">
        <f t="shared" si="4"/>
        <v>45097</v>
      </c>
      <c r="J43" s="275">
        <f t="shared" si="4"/>
        <v>45099</v>
      </c>
    </row>
    <row r="44" spans="1:12" ht="21.2" customHeight="1" thickBot="1">
      <c r="A44" s="100" t="s">
        <v>150</v>
      </c>
      <c r="B44" s="85" t="s">
        <v>144</v>
      </c>
      <c r="C44" s="99">
        <v>45071</v>
      </c>
      <c r="D44" s="99">
        <v>45077</v>
      </c>
      <c r="E44" s="272"/>
      <c r="F44" s="272"/>
      <c r="G44" s="276"/>
      <c r="H44" s="276"/>
      <c r="I44" s="276"/>
      <c r="J44" s="276"/>
    </row>
    <row r="45" spans="1:12" ht="21.2" customHeight="1" thickTop="1">
      <c r="A45" s="11" t="s">
        <v>168</v>
      </c>
      <c r="B45" s="4" t="s">
        <v>159</v>
      </c>
      <c r="C45" s="192">
        <v>45083</v>
      </c>
      <c r="D45" s="192">
        <v>45088</v>
      </c>
      <c r="E45" s="271" t="s">
        <v>398</v>
      </c>
      <c r="F45" s="271" t="s">
        <v>391</v>
      </c>
      <c r="G45" s="275">
        <f t="shared" ref="G45:J45" si="5">G43+7</f>
        <v>45090</v>
      </c>
      <c r="H45" s="275">
        <f t="shared" si="5"/>
        <v>45101</v>
      </c>
      <c r="I45" s="275">
        <f t="shared" si="5"/>
        <v>45104</v>
      </c>
      <c r="J45" s="275">
        <f t="shared" si="5"/>
        <v>45106</v>
      </c>
    </row>
    <row r="46" spans="1:12" ht="21.2" customHeight="1" thickBot="1">
      <c r="A46" s="149" t="s">
        <v>151</v>
      </c>
      <c r="B46" s="196" t="s">
        <v>145</v>
      </c>
      <c r="C46" s="92">
        <v>45078</v>
      </c>
      <c r="D46" s="92">
        <v>45084</v>
      </c>
      <c r="E46" s="272"/>
      <c r="F46" s="272"/>
      <c r="G46" s="276"/>
      <c r="H46" s="276"/>
      <c r="I46" s="276"/>
      <c r="J46" s="276"/>
    </row>
    <row r="47" spans="1:12" ht="21.2" customHeight="1" thickTop="1">
      <c r="A47" s="83" t="s">
        <v>169</v>
      </c>
      <c r="B47" s="81" t="s">
        <v>160</v>
      </c>
      <c r="C47" s="119">
        <v>45090</v>
      </c>
      <c r="D47" s="119">
        <v>45095</v>
      </c>
      <c r="E47" s="271" t="s">
        <v>399</v>
      </c>
      <c r="F47" s="271" t="s">
        <v>392</v>
      </c>
      <c r="G47" s="275">
        <f t="shared" ref="G47:J47" si="6">G45+7</f>
        <v>45097</v>
      </c>
      <c r="H47" s="275">
        <f t="shared" si="6"/>
        <v>45108</v>
      </c>
      <c r="I47" s="275">
        <f t="shared" si="6"/>
        <v>45111</v>
      </c>
      <c r="J47" s="275">
        <f t="shared" si="6"/>
        <v>45113</v>
      </c>
    </row>
    <row r="48" spans="1:12" ht="21.2" customHeight="1" thickBot="1">
      <c r="A48" s="149" t="s">
        <v>152</v>
      </c>
      <c r="B48" s="196" t="s">
        <v>146</v>
      </c>
      <c r="C48" s="92">
        <v>45085</v>
      </c>
      <c r="D48" s="92">
        <v>45091</v>
      </c>
      <c r="E48" s="272"/>
      <c r="F48" s="272"/>
      <c r="G48" s="276"/>
      <c r="H48" s="276"/>
      <c r="I48" s="276"/>
      <c r="J48" s="276"/>
    </row>
    <row r="49" spans="1:10" ht="21.2" customHeight="1" thickTop="1">
      <c r="A49" s="83" t="s">
        <v>170</v>
      </c>
      <c r="B49" s="81" t="s">
        <v>161</v>
      </c>
      <c r="C49" s="119">
        <v>45097</v>
      </c>
      <c r="D49" s="119">
        <v>45102</v>
      </c>
      <c r="E49" s="271" t="s">
        <v>400</v>
      </c>
      <c r="F49" s="271" t="s">
        <v>393</v>
      </c>
      <c r="G49" s="275">
        <f t="shared" ref="G49:J49" si="7">G47+7</f>
        <v>45104</v>
      </c>
      <c r="H49" s="275">
        <f t="shared" si="7"/>
        <v>45115</v>
      </c>
      <c r="I49" s="275">
        <f t="shared" si="7"/>
        <v>45118</v>
      </c>
      <c r="J49" s="275">
        <f t="shared" si="7"/>
        <v>45120</v>
      </c>
    </row>
    <row r="50" spans="1:10" ht="21.2" customHeight="1" thickBot="1">
      <c r="A50" s="149" t="s">
        <v>153</v>
      </c>
      <c r="B50" s="196" t="s">
        <v>162</v>
      </c>
      <c r="C50" s="92">
        <v>45092</v>
      </c>
      <c r="D50" s="92">
        <v>45098</v>
      </c>
      <c r="E50" s="272"/>
      <c r="F50" s="272"/>
      <c r="G50" s="276"/>
      <c r="H50" s="276"/>
      <c r="I50" s="276"/>
      <c r="J50" s="276"/>
    </row>
    <row r="51" spans="1:10" ht="21.2" customHeight="1" thickTop="1"/>
    <row r="52" spans="1:10" ht="21.2" customHeight="1"/>
    <row r="53" spans="1:10" ht="21.2" customHeight="1"/>
    <row r="54" spans="1:10" ht="21.2" customHeight="1"/>
    <row r="55" spans="1:10" ht="22.7" customHeight="1"/>
    <row r="56" spans="1:10" ht="22.7" customHeight="1"/>
    <row r="57" spans="1:10" ht="22.7" customHeight="1"/>
    <row r="58" spans="1:10" ht="22.7" customHeight="1"/>
    <row r="59" spans="1:10" ht="22.7" customHeight="1"/>
    <row r="60" spans="1:10" ht="22.7" customHeight="1"/>
    <row r="61" spans="1:10" ht="22.7" customHeight="1"/>
    <row r="62" spans="1:10" ht="22.7" customHeight="1"/>
    <row r="63" spans="1:10" ht="22.7" customHeight="1"/>
    <row r="64" spans="1:10" ht="22.7" customHeight="1"/>
    <row r="65" ht="22.7" customHeight="1"/>
    <row r="66" ht="22.7" customHeight="1"/>
    <row r="67" ht="22.7" customHeight="1"/>
    <row r="68" ht="22.7" customHeight="1"/>
    <row r="69" ht="22.7" customHeight="1"/>
    <row r="70" ht="22.7" customHeight="1"/>
    <row r="71" ht="22.7" customHeight="1"/>
    <row r="72" ht="22.7" customHeight="1"/>
    <row r="73" ht="22.7" customHeight="1"/>
    <row r="74" ht="22.7" customHeight="1"/>
    <row r="75" ht="22.7" customHeight="1"/>
    <row r="76" ht="23.25" customHeight="1"/>
    <row r="77" ht="22.7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</sheetData>
  <mergeCells count="121">
    <mergeCell ref="E13:E14"/>
    <mergeCell ref="F13:F14"/>
    <mergeCell ref="G13:G14"/>
    <mergeCell ref="H13:H14"/>
    <mergeCell ref="I13:I14"/>
    <mergeCell ref="J13:J14"/>
    <mergeCell ref="A1:J1"/>
    <mergeCell ref="E11:E12"/>
    <mergeCell ref="F11:F12"/>
    <mergeCell ref="G11:G12"/>
    <mergeCell ref="H11:H12"/>
    <mergeCell ref="I11:I12"/>
    <mergeCell ref="J11:J12"/>
    <mergeCell ref="E17:E18"/>
    <mergeCell ref="F17:F18"/>
    <mergeCell ref="G17:G18"/>
    <mergeCell ref="H17:H18"/>
    <mergeCell ref="I17:I18"/>
    <mergeCell ref="J17:J18"/>
    <mergeCell ref="E15:E16"/>
    <mergeCell ref="F15:F16"/>
    <mergeCell ref="G15:G16"/>
    <mergeCell ref="H15:H16"/>
    <mergeCell ref="I15:I16"/>
    <mergeCell ref="J15:J16"/>
    <mergeCell ref="E21:E22"/>
    <mergeCell ref="F21:F22"/>
    <mergeCell ref="G21:G22"/>
    <mergeCell ref="H21:H22"/>
    <mergeCell ref="I21:I22"/>
    <mergeCell ref="J21:J22"/>
    <mergeCell ref="E19:E20"/>
    <mergeCell ref="F19:F20"/>
    <mergeCell ref="G19:G20"/>
    <mergeCell ref="H19:H20"/>
    <mergeCell ref="I19:I20"/>
    <mergeCell ref="J19:J20"/>
    <mergeCell ref="E25:E26"/>
    <mergeCell ref="F25:F26"/>
    <mergeCell ref="G25:G26"/>
    <mergeCell ref="H25:H26"/>
    <mergeCell ref="I25:I26"/>
    <mergeCell ref="J25:J26"/>
    <mergeCell ref="E23:E24"/>
    <mergeCell ref="F23:F24"/>
    <mergeCell ref="G23:G24"/>
    <mergeCell ref="H23:H24"/>
    <mergeCell ref="I23:I24"/>
    <mergeCell ref="J23:J24"/>
    <mergeCell ref="E29:E30"/>
    <mergeCell ref="F29:F30"/>
    <mergeCell ref="G29:G30"/>
    <mergeCell ref="H29:H30"/>
    <mergeCell ref="I29:I30"/>
    <mergeCell ref="J29:J30"/>
    <mergeCell ref="E27:E28"/>
    <mergeCell ref="F27:F28"/>
    <mergeCell ref="G27:G28"/>
    <mergeCell ref="H27:H28"/>
    <mergeCell ref="I27:I28"/>
    <mergeCell ref="J27:J28"/>
    <mergeCell ref="E33:E34"/>
    <mergeCell ref="F33:F34"/>
    <mergeCell ref="G33:G34"/>
    <mergeCell ref="H33:H34"/>
    <mergeCell ref="I33:I34"/>
    <mergeCell ref="J33:J34"/>
    <mergeCell ref="E31:E32"/>
    <mergeCell ref="F31:F32"/>
    <mergeCell ref="G31:G32"/>
    <mergeCell ref="H31:H32"/>
    <mergeCell ref="I31:I32"/>
    <mergeCell ref="J31:J32"/>
    <mergeCell ref="G39:G40"/>
    <mergeCell ref="H39:H40"/>
    <mergeCell ref="I39:I40"/>
    <mergeCell ref="J39:J40"/>
    <mergeCell ref="G41:G42"/>
    <mergeCell ref="H41:H42"/>
    <mergeCell ref="I41:I42"/>
    <mergeCell ref="J41:J42"/>
    <mergeCell ref="G35:G36"/>
    <mergeCell ref="H35:H36"/>
    <mergeCell ref="I35:I36"/>
    <mergeCell ref="J35:J36"/>
    <mergeCell ref="G37:G38"/>
    <mergeCell ref="H37:H38"/>
    <mergeCell ref="I37:I38"/>
    <mergeCell ref="J37:J38"/>
    <mergeCell ref="G47:G48"/>
    <mergeCell ref="H47:H48"/>
    <mergeCell ref="I47:I48"/>
    <mergeCell ref="J47:J48"/>
    <mergeCell ref="G49:G50"/>
    <mergeCell ref="H49:H50"/>
    <mergeCell ref="I49:I50"/>
    <mergeCell ref="J49:J50"/>
    <mergeCell ref="G43:G44"/>
    <mergeCell ref="H43:H44"/>
    <mergeCell ref="I43:I44"/>
    <mergeCell ref="J43:J44"/>
    <mergeCell ref="G45:G46"/>
    <mergeCell ref="H45:H46"/>
    <mergeCell ref="I45:I46"/>
    <mergeCell ref="J45:J46"/>
    <mergeCell ref="F47:F48"/>
    <mergeCell ref="F49:F50"/>
    <mergeCell ref="E35:E36"/>
    <mergeCell ref="E37:E38"/>
    <mergeCell ref="E39:E40"/>
    <mergeCell ref="E41:E42"/>
    <mergeCell ref="E43:E44"/>
    <mergeCell ref="E45:E46"/>
    <mergeCell ref="E47:E48"/>
    <mergeCell ref="E49:E50"/>
    <mergeCell ref="F35:F36"/>
    <mergeCell ref="F37:F38"/>
    <mergeCell ref="F39:F40"/>
    <mergeCell ref="F41:F42"/>
    <mergeCell ref="F43:F44"/>
    <mergeCell ref="F45:F46"/>
  </mergeCells>
  <hyperlinks>
    <hyperlink ref="F17" r:id="rId1" display="https://www.yangming.com/e-service/schedule/LongtermScheduleDetail.aspx?ftype=A&amp;voyage=AR1308W&amp;svc=AR1&amp;dtn=W" xr:uid="{A8798A56-90F4-4E95-831C-84552B26BAD7}"/>
    <hyperlink ref="F19" r:id="rId2" display="https://www.yangming.com/e-service/schedule/LongtermScheduleDetail.aspx?ftype=A&amp;voyage=AR1309W&amp;svc=AR1&amp;dtn=W" xr:uid="{0093C1CB-E6F4-429A-9D9D-F2F2F9CE508F}"/>
    <hyperlink ref="F21" r:id="rId3" display="https://www.yangming.com/e-service/schedule/LongtermScheduleDetail.aspx?ftype=A&amp;voyage=AR1310W&amp;svc=AR1&amp;dtn=W" xr:uid="{6F7373F9-FE3D-46CE-80D8-3FFCBEB1AA36}"/>
    <hyperlink ref="F23" r:id="rId4" display="https://www.yangming.com/e-service/schedule/LongtermScheduleDetail.aspx?ftype=A&amp;voyage=AR1311W&amp;svc=AR1&amp;dtn=W" xr:uid="{4D7649CC-DD97-4690-9FB5-7C60BF790044}"/>
    <hyperlink ref="F25" r:id="rId5" display="https://www.yangming.com/e-service/schedule/LongtermScheduleDetail.aspx?ftype=A&amp;voyage=AR1312W&amp;svc=AR1&amp;dtn=W" xr:uid="{E2FABB2B-4A85-4818-AA9A-5A0E6539C3F2}"/>
    <hyperlink ref="F29" r:id="rId6" display="https://www.yangming.com/e-service/schedule/LongtermScheduleDetail.aspx?ftype=A&amp;voyage=AR1314W&amp;svc=AR1&amp;dtn=W" xr:uid="{43069C81-6FEC-4C7D-A905-9DD1A7DE6B58}"/>
    <hyperlink ref="F31" r:id="rId7" display="https://www.yangming.com/e-service/schedule/LongtermScheduleDetail.aspx?ftype=A&amp;voyage=AR1315W&amp;svc=AR1&amp;dtn=W" xr:uid="{E36CC9A6-3712-4C41-B8BB-CAC9EF1322A5}"/>
    <hyperlink ref="F33" r:id="rId8" display="https://www.yangming.com/e-service/schedule/LongtermScheduleDetail.aspx?ftype=A&amp;voyage=AR1316W&amp;svc=AR1&amp;dtn=W" xr:uid="{834ACCA6-C6DD-4884-93C0-987AAC3DFACD}"/>
    <hyperlink ref="B17" r:id="rId9" display="https://www.yangming.com/e-service/schedule/LongtermScheduleDetail.aspx?ftype=A&amp;voyage=FE5312W&amp;svc=FE5&amp;dtn=W" xr:uid="{316A0846-220A-4FA3-865C-E70EE65C984A}"/>
    <hyperlink ref="E35" r:id="rId10" display="http://www.yangming.com/e-service/Vessel_Tracking/vessel_tracking_detail.aspx?vessel=YCMS&amp;func=current" xr:uid="{873DE6AD-3106-47F3-AEA3-A1DBD3AA2F37}"/>
    <hyperlink ref="E39" r:id="rId11" display="http://www.yangming.com/e-service/Vessel_Tracking/vessel_tracking_detail.aspx?vessel=YMMD&amp;func=current" xr:uid="{1652EBDA-ACE4-4A2B-94B2-2AFD2535ACF3}"/>
    <hyperlink ref="E41" r:id="rId12" display="http://www.yangming.com/e-service/Vessel_Tracking/vessel_tracking_detail.aspx?vessel=YORD&amp;func=current" xr:uid="{8936FD50-3901-4B7F-846A-761A6D4DC9CA}"/>
    <hyperlink ref="E43" r:id="rId13" display="http://www.yangming.com/e-service/Vessel_Tracking/vessel_tracking_detail.aspx?vessel=YMMT&amp;func=current" xr:uid="{0E7E197B-BD5E-42E2-9C04-9735DD1B5FDF}"/>
    <hyperlink ref="E45" r:id="rId14" display="http://www.yangming.com/e-service/Vessel_Tracking/vessel_tracking_detail.aspx?vessel=W613&amp;func=current" xr:uid="{567A95BC-ACCF-42EA-BB77-6CD5E5520ADE}"/>
    <hyperlink ref="E47" r:id="rId15" display="http://www.yangming.com/e-service/Vessel_Tracking/vessel_tracking_detail.aspx?vessel=YMTY&amp;func=current" xr:uid="{2EA2BF1A-E236-47F2-8E63-66E89572E0D6}"/>
    <hyperlink ref="E49" r:id="rId16" display="http://www.yangming.com/e-service/Vessel_Tracking/vessel_tracking_detail.aspx?vessel=YPLM&amp;func=current" xr:uid="{AF97B208-3500-4105-BAA3-FE4664E7FED8}"/>
    <hyperlink ref="A38" r:id="rId17" display="http://www.yangming.com/e-service/Vessel_Tracking/vessel_tracking_detail.aspx?vessel=YITA&amp;func=current" xr:uid="{A9E51582-6533-4891-AB81-58AC70ED7EB3}"/>
    <hyperlink ref="A40" r:id="rId18" display="http://www.yangming.com/e-service/Vessel_Tracking/vessel_tracking_detail.aspx?vessel=YING&amp;func=current" xr:uid="{FBB7E924-8B34-49B4-A1AD-B82A05D1EDA1}"/>
    <hyperlink ref="A42" r:id="rId19" display="http://www.yangming.com/e-service/Vessel_Tracking/vessel_tracking_detail.aspx?vessel=YINT&amp;func=current" xr:uid="{A2E45D8D-BFAF-43F4-BE4C-5C9B7D2DABFA}"/>
    <hyperlink ref="A44" r:id="rId20" display="http://www.yangming.com/e-service/Vessel_Tracking/vessel_tracking_detail.aspx?vessel=YHRZ&amp;func=current" xr:uid="{A459022C-467E-4AE6-A8FB-E07937894284}"/>
    <hyperlink ref="A35" r:id="rId21" display="http://www.yangming.com/e-service/Vessel_Tracking/vessel_tracking_detail.aspx?vessel=YHTS&amp;func=current" xr:uid="{E2FF0E45-CD0A-48E5-9EEB-6D06823699FE}"/>
    <hyperlink ref="A37" r:id="rId22" display="http://www.yangming.com/e-service/Vessel_Tracking/vessel_tracking_detail.aspx?vessel=PPCF&amp;func=current" xr:uid="{B9CE33E3-C6A3-40E2-BF5D-36FFB4D1A24D}"/>
    <hyperlink ref="A39" r:id="rId23" display="http://www.yangming.com/e-service/Vessel_Tracking/vessel_tracking_detail.aspx?vessel=YHTS&amp;func=current" xr:uid="{5996E896-5EF7-41A5-9EE3-FD82A73BED0B}"/>
    <hyperlink ref="A41" r:id="rId24" display="http://www.yangming.com/e-service/Vessel_Tracking/vessel_tracking_detail.aspx?vessel=PPCF&amp;func=current" xr:uid="{B7BF4870-90D4-4BA3-9C82-F04017353E48}"/>
    <hyperlink ref="A43" r:id="rId25" display="http://www.yangming.com/e-service/Vessel_Tracking/vessel_tracking_detail.aspx?vessel=YHTS&amp;func=current" xr:uid="{3AA3310C-FC33-4D17-99FB-5DD0053C2003}"/>
    <hyperlink ref="A45" r:id="rId26" display="http://www.yangming.com/e-service/Vessel_Tracking/vessel_tracking_detail.aspx?vessel=PPCF&amp;func=current" xr:uid="{00FA136E-16F3-4E04-BD0C-3B40AC23B158}"/>
    <hyperlink ref="A46" r:id="rId27" display="http://www.yangming.com/e-service/Vessel_Tracking/vessel_tracking_detail.aspx?vessel=YITA&amp;func=current" xr:uid="{1E4EE8A8-EE10-4859-82EC-4B4652E681AE}"/>
    <hyperlink ref="A47" r:id="rId28" display="http://www.yangming.com/e-service/Vessel_Tracking/vessel_tracking_detail.aspx?vessel=YHTS&amp;func=current" xr:uid="{3AE81943-1D3D-4A80-B264-535FAB41F7E0}"/>
    <hyperlink ref="A48" r:id="rId29" display="http://www.yangming.com/e-service/Vessel_Tracking/vessel_tracking_detail.aspx?vessel=YING&amp;func=current" xr:uid="{40C0096C-E589-40C7-87AB-9051C4CACE3E}"/>
    <hyperlink ref="A49" r:id="rId30" display="http://www.yangming.com/e-service/Vessel_Tracking/vessel_tracking_detail.aspx?vessel=PPCF&amp;func=current" xr:uid="{70847F96-5118-41F4-BED8-339C214A18DB}"/>
    <hyperlink ref="A50" r:id="rId31" display="http://www.yangming.com/e-service/Vessel_Tracking/vessel_tracking_detail.aspx?vessel=YINT&amp;func=current" xr:uid="{BC04CD3C-21DE-465C-85D3-E0C4B379FB53}"/>
  </hyperlinks>
  <pageMargins left="0.7" right="0.7" top="0.75" bottom="0.75" header="0.3" footer="0.3"/>
  <pageSetup orientation="portrait" r:id="rId3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31D17-0E4B-4749-A6BE-7CDB027B07C1}">
  <dimension ref="A1:H47"/>
  <sheetViews>
    <sheetView zoomScaleNormal="100" workbookViewId="0">
      <selection activeCell="A3" sqref="A3:A4"/>
    </sheetView>
  </sheetViews>
  <sheetFormatPr defaultRowHeight="11.25"/>
  <cols>
    <col min="1" max="1" width="27.140625" style="283" customWidth="1"/>
    <col min="2" max="3" width="17.42578125" style="283" customWidth="1"/>
    <col min="4" max="4" width="33.140625" style="318" customWidth="1"/>
    <col min="5" max="8" width="17.42578125" style="283" customWidth="1"/>
    <col min="9" max="16384" width="9.140625" style="283"/>
  </cols>
  <sheetData>
    <row r="1" spans="1:8">
      <c r="A1" s="281"/>
      <c r="B1" s="282"/>
      <c r="C1" s="282"/>
      <c r="D1" s="282"/>
      <c r="E1" s="282"/>
      <c r="F1" s="282"/>
      <c r="G1" s="282"/>
    </row>
    <row r="2" spans="1:8" ht="56.25" customHeight="1">
      <c r="A2" s="281"/>
      <c r="B2" s="282"/>
      <c r="C2" s="282"/>
      <c r="D2" s="284" t="s">
        <v>74</v>
      </c>
      <c r="E2" s="282"/>
      <c r="F2" s="282"/>
      <c r="G2" s="282"/>
    </row>
    <row r="3" spans="1:8" ht="19.5">
      <c r="A3" s="285" t="s">
        <v>449</v>
      </c>
      <c r="B3" s="285"/>
      <c r="C3" s="285"/>
      <c r="D3" s="286" t="s">
        <v>401</v>
      </c>
      <c r="E3" s="287"/>
      <c r="F3" s="288"/>
      <c r="G3" s="288"/>
    </row>
    <row r="4" spans="1:8" ht="23.25" customHeight="1">
      <c r="A4" s="320" t="s">
        <v>76</v>
      </c>
      <c r="B4" s="285"/>
      <c r="C4" s="285"/>
      <c r="D4" s="285"/>
      <c r="E4" s="285"/>
      <c r="F4" s="285"/>
      <c r="G4" s="285"/>
      <c r="H4" s="282"/>
    </row>
    <row r="5" spans="1:8">
      <c r="A5" s="285"/>
      <c r="B5" s="285"/>
      <c r="C5" s="285"/>
      <c r="D5" s="285"/>
      <c r="E5" s="285"/>
      <c r="F5" s="285"/>
      <c r="G5" s="285"/>
      <c r="H5" s="282"/>
    </row>
    <row r="6" spans="1:8" ht="12" thickBot="1">
      <c r="A6" s="285"/>
      <c r="B6" s="285"/>
      <c r="C6" s="285"/>
      <c r="D6" s="285"/>
      <c r="E6" s="285"/>
      <c r="F6" s="285"/>
      <c r="G6" s="285"/>
      <c r="H6" s="282"/>
    </row>
    <row r="7" spans="1:8" s="293" customFormat="1" ht="21.75" customHeight="1">
      <c r="A7" s="289" t="s">
        <v>402</v>
      </c>
      <c r="B7" s="290" t="s">
        <v>111</v>
      </c>
      <c r="C7" s="291" t="s">
        <v>403</v>
      </c>
      <c r="D7" s="290" t="s">
        <v>404</v>
      </c>
      <c r="E7" s="291" t="s">
        <v>403</v>
      </c>
      <c r="F7" s="291" t="s">
        <v>405</v>
      </c>
      <c r="G7" s="291" t="s">
        <v>406</v>
      </c>
      <c r="H7" s="292" t="s">
        <v>407</v>
      </c>
    </row>
    <row r="8" spans="1:8" s="293" customFormat="1" ht="21.75" customHeight="1">
      <c r="A8" s="294" t="s">
        <v>408</v>
      </c>
      <c r="B8" s="295" t="s">
        <v>78</v>
      </c>
      <c r="C8" s="295" t="s">
        <v>90</v>
      </c>
      <c r="D8" s="295" t="s">
        <v>409</v>
      </c>
      <c r="E8" s="295" t="s">
        <v>78</v>
      </c>
      <c r="F8" s="296" t="s">
        <v>78</v>
      </c>
      <c r="G8" s="295" t="s">
        <v>90</v>
      </c>
      <c r="H8" s="297" t="s">
        <v>90</v>
      </c>
    </row>
    <row r="9" spans="1:8" s="302" customFormat="1" ht="21.75" customHeight="1">
      <c r="A9" s="298" t="s">
        <v>410</v>
      </c>
      <c r="B9" s="298">
        <v>44983</v>
      </c>
      <c r="C9" s="298">
        <f t="shared" ref="C9:C23" si="0">B9+3</f>
        <v>44986</v>
      </c>
      <c r="D9" s="299" t="s">
        <v>411</v>
      </c>
      <c r="E9" s="300">
        <f>B9+6</f>
        <v>44989</v>
      </c>
      <c r="F9" s="300">
        <f>B9+17</f>
        <v>45000</v>
      </c>
      <c r="G9" s="300">
        <f t="shared" ref="G9:G23" si="1">B9+21</f>
        <v>45004</v>
      </c>
      <c r="H9" s="301">
        <f>B9+24</f>
        <v>45007</v>
      </c>
    </row>
    <row r="10" spans="1:8" s="302" customFormat="1" ht="21.75" customHeight="1">
      <c r="A10" s="298" t="s">
        <v>412</v>
      </c>
      <c r="B10" s="298">
        <f t="shared" ref="B10:B23" si="2">B9+7</f>
        <v>44990</v>
      </c>
      <c r="C10" s="298">
        <f t="shared" si="0"/>
        <v>44993</v>
      </c>
      <c r="D10" s="299" t="s">
        <v>413</v>
      </c>
      <c r="E10" s="300">
        <f t="shared" ref="E10:E23" si="3">B10+6</f>
        <v>44996</v>
      </c>
      <c r="F10" s="300">
        <f t="shared" ref="F10:F23" si="4">B10+17</f>
        <v>45007</v>
      </c>
      <c r="G10" s="300">
        <f t="shared" si="1"/>
        <v>45011</v>
      </c>
      <c r="H10" s="301">
        <f t="shared" ref="H10:H23" si="5">B10+24</f>
        <v>45014</v>
      </c>
    </row>
    <row r="11" spans="1:8" s="302" customFormat="1" ht="21.75" customHeight="1">
      <c r="A11" s="298" t="s">
        <v>414</v>
      </c>
      <c r="B11" s="298">
        <f t="shared" si="2"/>
        <v>44997</v>
      </c>
      <c r="C11" s="298">
        <f t="shared" si="0"/>
        <v>45000</v>
      </c>
      <c r="D11" s="299" t="s">
        <v>415</v>
      </c>
      <c r="E11" s="300">
        <f t="shared" si="3"/>
        <v>45003</v>
      </c>
      <c r="F11" s="300">
        <f t="shared" si="4"/>
        <v>45014</v>
      </c>
      <c r="G11" s="300">
        <f t="shared" si="1"/>
        <v>45018</v>
      </c>
      <c r="H11" s="301">
        <f t="shared" si="5"/>
        <v>45021</v>
      </c>
    </row>
    <row r="12" spans="1:8" s="302" customFormat="1" ht="21.75" customHeight="1">
      <c r="A12" s="298" t="s">
        <v>416</v>
      </c>
      <c r="B12" s="298">
        <f t="shared" si="2"/>
        <v>45004</v>
      </c>
      <c r="C12" s="298">
        <f t="shared" si="0"/>
        <v>45007</v>
      </c>
      <c r="D12" s="302" t="s">
        <v>417</v>
      </c>
      <c r="E12" s="300">
        <f t="shared" si="3"/>
        <v>45010</v>
      </c>
      <c r="F12" s="300">
        <f t="shared" si="4"/>
        <v>45021</v>
      </c>
      <c r="G12" s="300">
        <f t="shared" si="1"/>
        <v>45025</v>
      </c>
      <c r="H12" s="301">
        <f t="shared" si="5"/>
        <v>45028</v>
      </c>
    </row>
    <row r="13" spans="1:8" s="302" customFormat="1" ht="21.75" customHeight="1">
      <c r="A13" s="298" t="s">
        <v>410</v>
      </c>
      <c r="B13" s="298">
        <f t="shared" si="2"/>
        <v>45011</v>
      </c>
      <c r="C13" s="298">
        <f t="shared" si="0"/>
        <v>45014</v>
      </c>
      <c r="D13" s="299" t="s">
        <v>418</v>
      </c>
      <c r="E13" s="300">
        <f t="shared" si="3"/>
        <v>45017</v>
      </c>
      <c r="F13" s="300">
        <f t="shared" si="4"/>
        <v>45028</v>
      </c>
      <c r="G13" s="300">
        <f t="shared" si="1"/>
        <v>45032</v>
      </c>
      <c r="H13" s="301">
        <f t="shared" si="5"/>
        <v>45035</v>
      </c>
    </row>
    <row r="14" spans="1:8" s="302" customFormat="1" ht="21.75" customHeight="1">
      <c r="A14" s="298" t="s">
        <v>412</v>
      </c>
      <c r="B14" s="298">
        <f t="shared" si="2"/>
        <v>45018</v>
      </c>
      <c r="C14" s="298">
        <f t="shared" si="0"/>
        <v>45021</v>
      </c>
      <c r="D14" s="299" t="s">
        <v>419</v>
      </c>
      <c r="E14" s="300">
        <f t="shared" si="3"/>
        <v>45024</v>
      </c>
      <c r="F14" s="300">
        <f t="shared" si="4"/>
        <v>45035</v>
      </c>
      <c r="G14" s="300">
        <f t="shared" si="1"/>
        <v>45039</v>
      </c>
      <c r="H14" s="301">
        <f t="shared" si="5"/>
        <v>45042</v>
      </c>
    </row>
    <row r="15" spans="1:8" s="302" customFormat="1" ht="21.75" customHeight="1">
      <c r="A15" s="298" t="s">
        <v>414</v>
      </c>
      <c r="B15" s="298">
        <f t="shared" si="2"/>
        <v>45025</v>
      </c>
      <c r="C15" s="298">
        <f t="shared" si="0"/>
        <v>45028</v>
      </c>
      <c r="D15" s="299" t="s">
        <v>420</v>
      </c>
      <c r="E15" s="300">
        <f t="shared" si="3"/>
        <v>45031</v>
      </c>
      <c r="F15" s="300">
        <f t="shared" si="4"/>
        <v>45042</v>
      </c>
      <c r="G15" s="300">
        <f t="shared" si="1"/>
        <v>45046</v>
      </c>
      <c r="H15" s="301">
        <f t="shared" si="5"/>
        <v>45049</v>
      </c>
    </row>
    <row r="16" spans="1:8" s="302" customFormat="1" ht="21.75" customHeight="1">
      <c r="A16" s="298" t="s">
        <v>416</v>
      </c>
      <c r="B16" s="298">
        <f t="shared" si="2"/>
        <v>45032</v>
      </c>
      <c r="C16" s="298">
        <f t="shared" si="0"/>
        <v>45035</v>
      </c>
      <c r="D16" s="299" t="s">
        <v>421</v>
      </c>
      <c r="E16" s="300">
        <f t="shared" si="3"/>
        <v>45038</v>
      </c>
      <c r="F16" s="300">
        <f t="shared" si="4"/>
        <v>45049</v>
      </c>
      <c r="G16" s="300">
        <f t="shared" si="1"/>
        <v>45053</v>
      </c>
      <c r="H16" s="301">
        <f t="shared" si="5"/>
        <v>45056</v>
      </c>
    </row>
    <row r="17" spans="1:8" s="302" customFormat="1" ht="21.75" customHeight="1">
      <c r="A17" s="298" t="s">
        <v>410</v>
      </c>
      <c r="B17" s="298">
        <f t="shared" si="2"/>
        <v>45039</v>
      </c>
      <c r="C17" s="298">
        <f t="shared" si="0"/>
        <v>45042</v>
      </c>
      <c r="D17" s="299" t="s">
        <v>422</v>
      </c>
      <c r="E17" s="300">
        <f t="shared" si="3"/>
        <v>45045</v>
      </c>
      <c r="F17" s="300">
        <f t="shared" si="4"/>
        <v>45056</v>
      </c>
      <c r="G17" s="300">
        <f t="shared" si="1"/>
        <v>45060</v>
      </c>
      <c r="H17" s="301">
        <f t="shared" si="5"/>
        <v>45063</v>
      </c>
    </row>
    <row r="18" spans="1:8" s="302" customFormat="1" ht="21.75" customHeight="1">
      <c r="A18" s="298" t="s">
        <v>412</v>
      </c>
      <c r="B18" s="298">
        <f t="shared" si="2"/>
        <v>45046</v>
      </c>
      <c r="C18" s="298">
        <f t="shared" si="0"/>
        <v>45049</v>
      </c>
      <c r="D18" s="299" t="s">
        <v>423</v>
      </c>
      <c r="E18" s="300">
        <f t="shared" si="3"/>
        <v>45052</v>
      </c>
      <c r="F18" s="300">
        <f t="shared" si="4"/>
        <v>45063</v>
      </c>
      <c r="G18" s="300">
        <f t="shared" si="1"/>
        <v>45067</v>
      </c>
      <c r="H18" s="301">
        <f t="shared" si="5"/>
        <v>45070</v>
      </c>
    </row>
    <row r="19" spans="1:8" s="302" customFormat="1" ht="21.75" customHeight="1">
      <c r="A19" s="298" t="s">
        <v>414</v>
      </c>
      <c r="B19" s="298">
        <f t="shared" si="2"/>
        <v>45053</v>
      </c>
      <c r="C19" s="298">
        <f t="shared" si="0"/>
        <v>45056</v>
      </c>
      <c r="D19" s="299" t="s">
        <v>424</v>
      </c>
      <c r="E19" s="300">
        <f t="shared" si="3"/>
        <v>45059</v>
      </c>
      <c r="F19" s="300">
        <f t="shared" si="4"/>
        <v>45070</v>
      </c>
      <c r="G19" s="300">
        <f t="shared" si="1"/>
        <v>45074</v>
      </c>
      <c r="H19" s="301">
        <f t="shared" si="5"/>
        <v>45077</v>
      </c>
    </row>
    <row r="20" spans="1:8" s="302" customFormat="1" ht="21.75" customHeight="1">
      <c r="A20" s="298" t="s">
        <v>416</v>
      </c>
      <c r="B20" s="298">
        <f t="shared" si="2"/>
        <v>45060</v>
      </c>
      <c r="C20" s="298">
        <f t="shared" si="0"/>
        <v>45063</v>
      </c>
      <c r="D20" s="299" t="s">
        <v>419</v>
      </c>
      <c r="E20" s="300">
        <f t="shared" si="3"/>
        <v>45066</v>
      </c>
      <c r="F20" s="300">
        <f t="shared" si="4"/>
        <v>45077</v>
      </c>
      <c r="G20" s="300">
        <f t="shared" si="1"/>
        <v>45081</v>
      </c>
      <c r="H20" s="301">
        <f t="shared" si="5"/>
        <v>45084</v>
      </c>
    </row>
    <row r="21" spans="1:8" s="302" customFormat="1" ht="21.75" customHeight="1">
      <c r="A21" s="298" t="s">
        <v>410</v>
      </c>
      <c r="B21" s="298">
        <f t="shared" si="2"/>
        <v>45067</v>
      </c>
      <c r="C21" s="298">
        <f t="shared" si="0"/>
        <v>45070</v>
      </c>
      <c r="D21" s="299" t="s">
        <v>425</v>
      </c>
      <c r="E21" s="300">
        <f t="shared" si="3"/>
        <v>45073</v>
      </c>
      <c r="F21" s="300">
        <f t="shared" si="4"/>
        <v>45084</v>
      </c>
      <c r="G21" s="300">
        <f t="shared" si="1"/>
        <v>45088</v>
      </c>
      <c r="H21" s="301">
        <f t="shared" si="5"/>
        <v>45091</v>
      </c>
    </row>
    <row r="22" spans="1:8" s="302" customFormat="1" ht="21.75" customHeight="1">
      <c r="A22" s="298" t="s">
        <v>412</v>
      </c>
      <c r="B22" s="298">
        <f t="shared" si="2"/>
        <v>45074</v>
      </c>
      <c r="C22" s="298">
        <f t="shared" si="0"/>
        <v>45077</v>
      </c>
      <c r="D22" s="299" t="s">
        <v>426</v>
      </c>
      <c r="E22" s="300">
        <f t="shared" si="3"/>
        <v>45080</v>
      </c>
      <c r="F22" s="300">
        <f t="shared" si="4"/>
        <v>45091</v>
      </c>
      <c r="G22" s="300">
        <f t="shared" si="1"/>
        <v>45095</v>
      </c>
      <c r="H22" s="301">
        <f t="shared" si="5"/>
        <v>45098</v>
      </c>
    </row>
    <row r="23" spans="1:8" s="302" customFormat="1" ht="21.75" customHeight="1">
      <c r="A23" s="298" t="s">
        <v>414</v>
      </c>
      <c r="B23" s="298">
        <f t="shared" si="2"/>
        <v>45081</v>
      </c>
      <c r="C23" s="298">
        <f t="shared" si="0"/>
        <v>45084</v>
      </c>
      <c r="D23" s="299" t="s">
        <v>427</v>
      </c>
      <c r="E23" s="300">
        <f t="shared" si="3"/>
        <v>45087</v>
      </c>
      <c r="F23" s="300">
        <f t="shared" si="4"/>
        <v>45098</v>
      </c>
      <c r="G23" s="300">
        <f t="shared" si="1"/>
        <v>45102</v>
      </c>
      <c r="H23" s="301">
        <f t="shared" si="5"/>
        <v>45105</v>
      </c>
    </row>
    <row r="24" spans="1:8" s="302" customFormat="1" ht="21.75" customHeight="1">
      <c r="A24" s="303"/>
      <c r="B24" s="303"/>
      <c r="C24" s="303"/>
      <c r="D24" s="304"/>
      <c r="E24" s="305"/>
      <c r="F24" s="305"/>
      <c r="G24" s="305"/>
      <c r="H24" s="305"/>
    </row>
    <row r="25" spans="1:8" s="302" customFormat="1" ht="21.75" customHeight="1">
      <c r="A25" s="303"/>
      <c r="B25" s="303"/>
      <c r="C25" s="303"/>
      <c r="D25" s="304"/>
      <c r="E25" s="305"/>
      <c r="F25" s="305"/>
      <c r="G25" s="305"/>
      <c r="H25" s="305"/>
    </row>
    <row r="26" spans="1:8" s="302" customFormat="1" ht="21.75" customHeight="1">
      <c r="A26" s="303"/>
      <c r="B26" s="303"/>
      <c r="C26" s="303"/>
      <c r="D26" s="304"/>
      <c r="E26" s="305"/>
      <c r="F26" s="305"/>
      <c r="G26" s="305"/>
      <c r="H26" s="305"/>
    </row>
    <row r="27" spans="1:8" s="302" customFormat="1" ht="15" customHeight="1">
      <c r="A27" s="306" t="s">
        <v>428</v>
      </c>
    </row>
    <row r="28" spans="1:8" s="308" customFormat="1" ht="15">
      <c r="A28" s="307" t="s">
        <v>429</v>
      </c>
      <c r="B28" s="307"/>
      <c r="C28" s="307"/>
      <c r="D28" s="307"/>
      <c r="E28" s="307"/>
      <c r="F28" s="307"/>
      <c r="G28" s="307"/>
      <c r="H28" s="307"/>
    </row>
    <row r="29" spans="1:8" s="308" customFormat="1" ht="15">
      <c r="A29" s="309" t="s">
        <v>430</v>
      </c>
      <c r="B29" s="309"/>
      <c r="C29" s="310"/>
      <c r="D29" s="310"/>
      <c r="E29" s="310"/>
      <c r="F29" s="310"/>
      <c r="G29" s="310"/>
      <c r="H29" s="310"/>
    </row>
    <row r="30" spans="1:8" s="308" customFormat="1" ht="15">
      <c r="A30" s="309" t="s">
        <v>431</v>
      </c>
      <c r="B30" s="309"/>
      <c r="C30" s="310"/>
      <c r="D30" s="310"/>
      <c r="E30" s="310"/>
      <c r="F30" s="310"/>
      <c r="G30" s="310"/>
      <c r="H30" s="310"/>
    </row>
    <row r="31" spans="1:8" s="308" customFormat="1" ht="15">
      <c r="A31" s="309" t="s">
        <v>432</v>
      </c>
      <c r="B31" s="309"/>
      <c r="C31" s="310"/>
      <c r="D31" s="310"/>
      <c r="E31" s="310"/>
      <c r="F31" s="310"/>
      <c r="G31" s="310"/>
      <c r="H31" s="310"/>
    </row>
    <row r="32" spans="1:8" s="308" customFormat="1" ht="15">
      <c r="A32" s="98" t="s">
        <v>42</v>
      </c>
      <c r="B32" s="311"/>
      <c r="C32" s="312"/>
      <c r="D32" s="312"/>
      <c r="E32" s="312"/>
      <c r="F32" s="312"/>
      <c r="G32" s="312"/>
      <c r="H32" s="312"/>
    </row>
    <row r="33" spans="1:8" s="308" customFormat="1" ht="16.5">
      <c r="A33" s="8" t="s">
        <v>448</v>
      </c>
      <c r="B33" s="313"/>
      <c r="C33" s="313"/>
      <c r="D33" s="313"/>
      <c r="E33" s="313"/>
      <c r="F33" s="313"/>
      <c r="G33" s="313"/>
      <c r="H33" s="313"/>
    </row>
    <row r="34" spans="1:8" s="308" customFormat="1" ht="15.75">
      <c r="A34" s="97"/>
      <c r="B34" s="313"/>
      <c r="C34" s="313"/>
      <c r="D34" s="313"/>
      <c r="E34" s="313"/>
      <c r="F34" s="313"/>
      <c r="G34" s="313"/>
      <c r="H34" s="313"/>
    </row>
    <row r="35" spans="1:8" s="308" customFormat="1" ht="15">
      <c r="A35" s="314" t="s">
        <v>433</v>
      </c>
      <c r="B35" s="313"/>
      <c r="C35" s="313"/>
      <c r="D35" s="313"/>
      <c r="E35" s="313"/>
      <c r="F35" s="313"/>
      <c r="G35" s="313"/>
      <c r="H35" s="313"/>
    </row>
    <row r="36" spans="1:8" s="308" customFormat="1" ht="15">
      <c r="A36" s="315"/>
      <c r="B36" s="315"/>
      <c r="C36" s="315"/>
      <c r="D36" s="315"/>
      <c r="E36" s="315"/>
      <c r="F36" s="315"/>
      <c r="G36" s="315"/>
      <c r="H36" s="315"/>
    </row>
    <row r="37" spans="1:8" s="308" customFormat="1" ht="15">
      <c r="A37" s="316" t="s">
        <v>445</v>
      </c>
      <c r="B37" s="315"/>
      <c r="C37" s="315"/>
      <c r="D37" s="315"/>
      <c r="E37" s="316" t="s">
        <v>434</v>
      </c>
      <c r="F37" s="315"/>
      <c r="G37" s="315"/>
      <c r="H37" s="315"/>
    </row>
    <row r="38" spans="1:8" s="308" customFormat="1" ht="15">
      <c r="A38" s="317" t="s">
        <v>435</v>
      </c>
      <c r="B38" s="313" t="s">
        <v>440</v>
      </c>
      <c r="C38" s="313"/>
      <c r="D38" s="313"/>
      <c r="E38" s="317" t="s">
        <v>435</v>
      </c>
      <c r="F38" s="313" t="s">
        <v>436</v>
      </c>
      <c r="G38" s="313"/>
      <c r="H38" s="313"/>
    </row>
    <row r="39" spans="1:8" s="308" customFormat="1" ht="15">
      <c r="A39" s="317" t="s">
        <v>437</v>
      </c>
      <c r="B39" s="313" t="s">
        <v>440</v>
      </c>
      <c r="C39" s="313"/>
      <c r="D39" s="313"/>
      <c r="E39" s="317" t="s">
        <v>437</v>
      </c>
      <c r="F39" s="313" t="s">
        <v>436</v>
      </c>
      <c r="G39" s="313"/>
      <c r="H39" s="313"/>
    </row>
    <row r="40" spans="1:8" s="308" customFormat="1" ht="15">
      <c r="A40" s="317" t="s">
        <v>438</v>
      </c>
      <c r="B40" s="313" t="s">
        <v>442</v>
      </c>
      <c r="C40" s="313"/>
      <c r="D40" s="313"/>
      <c r="E40" s="317" t="s">
        <v>438</v>
      </c>
      <c r="F40" s="313" t="s">
        <v>439</v>
      </c>
      <c r="G40" s="313"/>
      <c r="H40" s="313"/>
    </row>
    <row r="41" spans="1:8" s="308" customFormat="1" ht="15">
      <c r="C41" s="315"/>
      <c r="D41" s="315"/>
      <c r="G41" s="315"/>
      <c r="H41" s="315"/>
    </row>
    <row r="42" spans="1:8" s="308" customFormat="1" ht="15">
      <c r="A42" s="316" t="s">
        <v>447</v>
      </c>
      <c r="B42" s="315"/>
      <c r="C42" s="313"/>
      <c r="D42" s="313"/>
      <c r="G42" s="313"/>
      <c r="H42" s="313"/>
    </row>
    <row r="43" spans="1:8" s="308" customFormat="1" ht="15">
      <c r="A43" s="317" t="s">
        <v>435</v>
      </c>
      <c r="B43" s="313" t="s">
        <v>441</v>
      </c>
      <c r="C43" s="313"/>
      <c r="D43" s="313"/>
      <c r="G43" s="313"/>
      <c r="H43" s="313"/>
    </row>
    <row r="44" spans="1:8" s="308" customFormat="1" ht="15">
      <c r="A44" s="317" t="s">
        <v>437</v>
      </c>
      <c r="B44" s="313" t="s">
        <v>441</v>
      </c>
      <c r="C44" s="313"/>
      <c r="D44" s="313"/>
      <c r="G44" s="313"/>
      <c r="H44" s="313"/>
    </row>
    <row r="45" spans="1:8" s="308" customFormat="1" ht="15">
      <c r="A45" s="317" t="s">
        <v>438</v>
      </c>
      <c r="B45" s="313" t="s">
        <v>443</v>
      </c>
      <c r="C45" s="313"/>
      <c r="D45" s="313"/>
      <c r="E45" s="313"/>
      <c r="F45" s="313"/>
      <c r="G45" s="313"/>
      <c r="H45" s="313"/>
    </row>
    <row r="46" spans="1:8" s="308" customFormat="1" ht="15">
      <c r="A46" s="317" t="s">
        <v>444</v>
      </c>
      <c r="B46" s="319" t="s">
        <v>446</v>
      </c>
      <c r="C46" s="313"/>
      <c r="D46" s="313"/>
      <c r="E46" s="313"/>
      <c r="F46" s="313"/>
      <c r="G46" s="313"/>
      <c r="H46" s="313"/>
    </row>
    <row r="47" spans="1:8" s="308" customFormat="1" ht="15">
      <c r="A47" s="315"/>
      <c r="B47" s="315"/>
      <c r="C47" s="315"/>
      <c r="D47" s="315"/>
      <c r="E47" s="315"/>
      <c r="F47" s="315"/>
      <c r="G47" s="315"/>
      <c r="H47" s="315"/>
    </row>
  </sheetData>
  <mergeCells count="1">
    <mergeCell ref="A28:H28"/>
  </mergeCells>
  <hyperlinks>
    <hyperlink ref="A35" r:id="rId1" xr:uid="{D3B6D8C6-A107-4400-B9D3-97D21454186F}"/>
    <hyperlink ref="B46" r:id="rId2" xr:uid="{F2D6198C-AD17-42B0-9CD3-DEF2BACFBAB0}"/>
  </hyperlinks>
  <pageMargins left="0.7" right="0.7" top="0.75" bottom="0.75" header="0.3" footer="0.3"/>
  <pageSetup orientation="portrait" r:id="rId3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22919-F275-4F3B-9FF9-3E7E9BF04A1E}">
  <dimension ref="A1:L53"/>
  <sheetViews>
    <sheetView topLeftCell="A35" zoomScale="115" zoomScaleNormal="115" workbookViewId="0">
      <selection activeCell="A40" sqref="A40:H57"/>
    </sheetView>
  </sheetViews>
  <sheetFormatPr defaultColWidth="9.140625" defaultRowHeight="12.75"/>
  <cols>
    <col min="1" max="1" width="25.28515625" style="333" customWidth="1"/>
    <col min="2" max="2" width="8.42578125" style="350" customWidth="1"/>
    <col min="3" max="3" width="10.140625" style="333" customWidth="1"/>
    <col min="4" max="4" width="28.140625" style="333" customWidth="1"/>
    <col min="5" max="6" width="11.42578125" style="333" customWidth="1"/>
    <col min="7" max="8" width="9.42578125" style="333" customWidth="1"/>
    <col min="9" max="9" width="10.85546875" style="333" customWidth="1"/>
    <col min="10" max="12" width="9.42578125" style="333" customWidth="1"/>
    <col min="13" max="16384" width="9.140625" style="333"/>
  </cols>
  <sheetData>
    <row r="1" spans="1:12" s="322" customFormat="1" ht="18.75">
      <c r="A1" s="321"/>
      <c r="E1" s="323"/>
      <c r="F1" s="323"/>
    </row>
    <row r="2" spans="1:12" s="322" customFormat="1" ht="18.75">
      <c r="A2" s="321"/>
      <c r="E2" s="323"/>
      <c r="F2" s="323"/>
    </row>
    <row r="3" spans="1:12" s="322" customFormat="1">
      <c r="E3" s="323"/>
      <c r="F3" s="323"/>
    </row>
    <row r="4" spans="1:12" s="322" customFormat="1">
      <c r="E4" s="323"/>
      <c r="F4" s="323"/>
    </row>
    <row r="5" spans="1:12" s="322" customFormat="1">
      <c r="A5" s="285" t="s">
        <v>449</v>
      </c>
      <c r="E5" s="323"/>
      <c r="F5" s="323"/>
    </row>
    <row r="6" spans="1:12" s="322" customFormat="1" ht="33.75" customHeight="1">
      <c r="A6" s="320" t="s">
        <v>76</v>
      </c>
      <c r="E6" s="323"/>
      <c r="F6" s="323"/>
    </row>
    <row r="7" spans="1:12" s="322" customFormat="1" ht="6.75" customHeight="1">
      <c r="E7" s="323"/>
      <c r="F7" s="323"/>
    </row>
    <row r="8" spans="1:12" s="322" customFormat="1">
      <c r="A8" s="324" t="s">
        <v>450</v>
      </c>
      <c r="E8" s="325"/>
      <c r="F8" s="325"/>
    </row>
    <row r="9" spans="1:12" s="329" customFormat="1" ht="24.75" customHeight="1">
      <c r="A9" s="326" t="s">
        <v>451</v>
      </c>
      <c r="B9" s="327" t="s">
        <v>45</v>
      </c>
      <c r="C9" s="327" t="s">
        <v>0</v>
      </c>
      <c r="D9" s="327" t="s">
        <v>452</v>
      </c>
      <c r="E9" s="328" t="s">
        <v>0</v>
      </c>
      <c r="F9" s="328" t="s">
        <v>453</v>
      </c>
      <c r="G9" s="328" t="s">
        <v>454</v>
      </c>
      <c r="H9" s="328" t="s">
        <v>455</v>
      </c>
      <c r="I9" s="328" t="s">
        <v>456</v>
      </c>
      <c r="J9" s="328" t="s">
        <v>457</v>
      </c>
      <c r="K9" s="328" t="s">
        <v>458</v>
      </c>
      <c r="L9" s="328" t="s">
        <v>459</v>
      </c>
    </row>
    <row r="10" spans="1:12" s="329" customFormat="1" ht="18.75" customHeight="1">
      <c r="A10" s="327"/>
      <c r="B10" s="327" t="s">
        <v>78</v>
      </c>
      <c r="C10" s="327" t="s">
        <v>90</v>
      </c>
      <c r="D10" s="327"/>
      <c r="E10" s="328" t="s">
        <v>78</v>
      </c>
      <c r="F10" s="328" t="s">
        <v>90</v>
      </c>
      <c r="G10" s="328" t="s">
        <v>90</v>
      </c>
      <c r="H10" s="328" t="s">
        <v>90</v>
      </c>
      <c r="I10" s="328" t="s">
        <v>90</v>
      </c>
      <c r="J10" s="328" t="s">
        <v>90</v>
      </c>
      <c r="K10" s="328" t="s">
        <v>90</v>
      </c>
      <c r="L10" s="328" t="s">
        <v>90</v>
      </c>
    </row>
    <row r="11" spans="1:12" ht="18.600000000000001" customHeight="1">
      <c r="A11" s="330" t="s">
        <v>460</v>
      </c>
      <c r="B11" s="330">
        <v>44978</v>
      </c>
      <c r="C11" s="330">
        <f>+B11+5</f>
        <v>44983</v>
      </c>
      <c r="D11" s="331" t="s">
        <v>461</v>
      </c>
      <c r="E11" s="332">
        <v>44992</v>
      </c>
      <c r="F11" s="332">
        <f>E11+22</f>
        <v>45014</v>
      </c>
      <c r="G11" s="332">
        <f>F11+1</f>
        <v>45015</v>
      </c>
      <c r="H11" s="332">
        <f>G11+2</f>
        <v>45017</v>
      </c>
      <c r="I11" s="332">
        <f>H11+2</f>
        <v>45019</v>
      </c>
      <c r="J11" s="332">
        <f>I11+2</f>
        <v>45021</v>
      </c>
      <c r="K11" s="332">
        <f>J11+2</f>
        <v>45023</v>
      </c>
      <c r="L11" s="332">
        <f>K11+4</f>
        <v>45027</v>
      </c>
    </row>
    <row r="12" spans="1:12" ht="21" customHeight="1">
      <c r="A12" s="334" t="s">
        <v>462</v>
      </c>
      <c r="B12" s="335">
        <v>44980</v>
      </c>
      <c r="C12" s="335">
        <f>+B12+6</f>
        <v>44986</v>
      </c>
      <c r="D12" s="336"/>
      <c r="E12" s="337"/>
      <c r="F12" s="337"/>
      <c r="G12" s="337"/>
      <c r="H12" s="337"/>
      <c r="I12" s="337"/>
      <c r="J12" s="337"/>
      <c r="K12" s="337"/>
      <c r="L12" s="337"/>
    </row>
    <row r="13" spans="1:12" ht="18.600000000000001" customHeight="1">
      <c r="A13" s="330" t="s">
        <v>463</v>
      </c>
      <c r="B13" s="330">
        <f t="shared" ref="B13:B36" si="0">B11+7</f>
        <v>44985</v>
      </c>
      <c r="C13" s="330">
        <f t="shared" ref="C13" si="1">+B13+5</f>
        <v>44990</v>
      </c>
      <c r="D13" s="331" t="s">
        <v>464</v>
      </c>
      <c r="E13" s="332">
        <f>E11+7</f>
        <v>44999</v>
      </c>
      <c r="F13" s="332">
        <f>E13+22</f>
        <v>45021</v>
      </c>
      <c r="G13" s="332">
        <f>F13+1</f>
        <v>45022</v>
      </c>
      <c r="H13" s="332">
        <f>G13+2</f>
        <v>45024</v>
      </c>
      <c r="I13" s="332">
        <f>H13+2</f>
        <v>45026</v>
      </c>
      <c r="J13" s="332">
        <f>I13+2</f>
        <v>45028</v>
      </c>
      <c r="K13" s="332">
        <f>J13+2</f>
        <v>45030</v>
      </c>
      <c r="L13" s="332">
        <f>K13+4</f>
        <v>45034</v>
      </c>
    </row>
    <row r="14" spans="1:12" ht="18.600000000000001" customHeight="1">
      <c r="A14" s="334" t="s">
        <v>465</v>
      </c>
      <c r="B14" s="335">
        <f t="shared" si="0"/>
        <v>44987</v>
      </c>
      <c r="C14" s="335">
        <f t="shared" ref="C14" si="2">+B14+6</f>
        <v>44993</v>
      </c>
      <c r="D14" s="336"/>
      <c r="E14" s="337"/>
      <c r="F14" s="337"/>
      <c r="G14" s="337"/>
      <c r="H14" s="337"/>
      <c r="I14" s="337"/>
      <c r="J14" s="337"/>
      <c r="K14" s="337"/>
      <c r="L14" s="337"/>
    </row>
    <row r="15" spans="1:12" ht="18.600000000000001" customHeight="1">
      <c r="A15" s="330" t="s">
        <v>466</v>
      </c>
      <c r="B15" s="330">
        <f t="shared" si="0"/>
        <v>44992</v>
      </c>
      <c r="C15" s="330">
        <f t="shared" ref="C15" si="3">+B15+5</f>
        <v>44997</v>
      </c>
      <c r="D15" s="331" t="s">
        <v>467</v>
      </c>
      <c r="E15" s="332">
        <f t="shared" ref="E15" si="4">E13+7</f>
        <v>45006</v>
      </c>
      <c r="F15" s="332">
        <f t="shared" ref="F15" si="5">E15+22</f>
        <v>45028</v>
      </c>
      <c r="G15" s="332">
        <f t="shared" ref="G15" si="6">F15+1</f>
        <v>45029</v>
      </c>
      <c r="H15" s="332">
        <f t="shared" ref="H15:K15" si="7">G15+2</f>
        <v>45031</v>
      </c>
      <c r="I15" s="332">
        <f t="shared" si="7"/>
        <v>45033</v>
      </c>
      <c r="J15" s="332">
        <f t="shared" si="7"/>
        <v>45035</v>
      </c>
      <c r="K15" s="332">
        <f t="shared" si="7"/>
        <v>45037</v>
      </c>
      <c r="L15" s="332">
        <f t="shared" ref="L15" si="8">K15+4</f>
        <v>45041</v>
      </c>
    </row>
    <row r="16" spans="1:12" ht="18.600000000000001" customHeight="1">
      <c r="A16" s="334" t="s">
        <v>468</v>
      </c>
      <c r="B16" s="335">
        <f t="shared" si="0"/>
        <v>44994</v>
      </c>
      <c r="C16" s="335">
        <f t="shared" ref="C16" si="9">+B16+6</f>
        <v>45000</v>
      </c>
      <c r="D16" s="336"/>
      <c r="E16" s="337"/>
      <c r="F16" s="337"/>
      <c r="G16" s="337"/>
      <c r="H16" s="337"/>
      <c r="I16" s="337"/>
      <c r="J16" s="337"/>
      <c r="K16" s="337"/>
      <c r="L16" s="337"/>
    </row>
    <row r="17" spans="1:12" ht="18.600000000000001" customHeight="1">
      <c r="A17" s="330" t="s">
        <v>469</v>
      </c>
      <c r="B17" s="330">
        <f t="shared" si="0"/>
        <v>44999</v>
      </c>
      <c r="C17" s="330">
        <f t="shared" ref="C17" si="10">+B17+5</f>
        <v>45004</v>
      </c>
      <c r="D17" s="331" t="s">
        <v>470</v>
      </c>
      <c r="E17" s="332">
        <f t="shared" ref="E17" si="11">E15+7</f>
        <v>45013</v>
      </c>
      <c r="F17" s="332">
        <f t="shared" ref="F17" si="12">E17+22</f>
        <v>45035</v>
      </c>
      <c r="G17" s="332">
        <f t="shared" ref="G17" si="13">F17+1</f>
        <v>45036</v>
      </c>
      <c r="H17" s="332">
        <f t="shared" ref="H17:K17" si="14">G17+2</f>
        <v>45038</v>
      </c>
      <c r="I17" s="332">
        <f t="shared" si="14"/>
        <v>45040</v>
      </c>
      <c r="J17" s="332">
        <f t="shared" si="14"/>
        <v>45042</v>
      </c>
      <c r="K17" s="332">
        <f t="shared" si="14"/>
        <v>45044</v>
      </c>
      <c r="L17" s="332">
        <f t="shared" ref="L17" si="15">K17+4</f>
        <v>45048</v>
      </c>
    </row>
    <row r="18" spans="1:12" ht="18.600000000000001" customHeight="1">
      <c r="A18" s="334" t="s">
        <v>471</v>
      </c>
      <c r="B18" s="335">
        <f t="shared" si="0"/>
        <v>45001</v>
      </c>
      <c r="C18" s="335">
        <f t="shared" ref="C18" si="16">+B18+6</f>
        <v>45007</v>
      </c>
      <c r="D18" s="336"/>
      <c r="E18" s="337"/>
      <c r="F18" s="337"/>
      <c r="G18" s="337"/>
      <c r="H18" s="337"/>
      <c r="I18" s="337"/>
      <c r="J18" s="337"/>
      <c r="K18" s="337"/>
      <c r="L18" s="337"/>
    </row>
    <row r="19" spans="1:12" ht="18.600000000000001" customHeight="1">
      <c r="A19" s="330" t="s">
        <v>472</v>
      </c>
      <c r="B19" s="330">
        <f t="shared" si="0"/>
        <v>45006</v>
      </c>
      <c r="C19" s="330">
        <f t="shared" ref="C19" si="17">+B19+5</f>
        <v>45011</v>
      </c>
      <c r="D19" s="331" t="s">
        <v>473</v>
      </c>
      <c r="E19" s="332">
        <f t="shared" ref="E19" si="18">E17+7</f>
        <v>45020</v>
      </c>
      <c r="F19" s="332">
        <f t="shared" ref="F19" si="19">E19+22</f>
        <v>45042</v>
      </c>
      <c r="G19" s="332">
        <f t="shared" ref="G19" si="20">F19+1</f>
        <v>45043</v>
      </c>
      <c r="H19" s="332">
        <f t="shared" ref="H19:K19" si="21">G19+2</f>
        <v>45045</v>
      </c>
      <c r="I19" s="332">
        <f t="shared" si="21"/>
        <v>45047</v>
      </c>
      <c r="J19" s="332">
        <f t="shared" si="21"/>
        <v>45049</v>
      </c>
      <c r="K19" s="332">
        <f t="shared" si="21"/>
        <v>45051</v>
      </c>
      <c r="L19" s="332">
        <f t="shared" ref="L19" si="22">K19+4</f>
        <v>45055</v>
      </c>
    </row>
    <row r="20" spans="1:12" ht="18.600000000000001" customHeight="1">
      <c r="A20" s="334" t="s">
        <v>474</v>
      </c>
      <c r="B20" s="335">
        <f t="shared" si="0"/>
        <v>45008</v>
      </c>
      <c r="C20" s="335">
        <f t="shared" ref="C20" si="23">+B20+6</f>
        <v>45014</v>
      </c>
      <c r="D20" s="336"/>
      <c r="E20" s="337"/>
      <c r="F20" s="337"/>
      <c r="G20" s="337"/>
      <c r="H20" s="337"/>
      <c r="I20" s="337"/>
      <c r="J20" s="337"/>
      <c r="K20" s="337"/>
      <c r="L20" s="337"/>
    </row>
    <row r="21" spans="1:12" ht="18.600000000000001" customHeight="1">
      <c r="A21" s="330" t="s">
        <v>475</v>
      </c>
      <c r="B21" s="330">
        <f t="shared" si="0"/>
        <v>45013</v>
      </c>
      <c r="C21" s="330">
        <f t="shared" ref="C21" si="24">+B21+5</f>
        <v>45018</v>
      </c>
      <c r="D21" s="331" t="s">
        <v>476</v>
      </c>
      <c r="E21" s="332">
        <f t="shared" ref="E21" si="25">E19+7</f>
        <v>45027</v>
      </c>
      <c r="F21" s="332">
        <f t="shared" ref="F21" si="26">E21+22</f>
        <v>45049</v>
      </c>
      <c r="G21" s="332">
        <f t="shared" ref="G21" si="27">F21+1</f>
        <v>45050</v>
      </c>
      <c r="H21" s="332">
        <f t="shared" ref="H21:K21" si="28">G21+2</f>
        <v>45052</v>
      </c>
      <c r="I21" s="332">
        <f t="shared" si="28"/>
        <v>45054</v>
      </c>
      <c r="J21" s="332">
        <f t="shared" si="28"/>
        <v>45056</v>
      </c>
      <c r="K21" s="332">
        <f t="shared" si="28"/>
        <v>45058</v>
      </c>
      <c r="L21" s="332">
        <f t="shared" ref="L21" si="29">K21+4</f>
        <v>45062</v>
      </c>
    </row>
    <row r="22" spans="1:12" ht="18.600000000000001" customHeight="1">
      <c r="A22" s="334" t="s">
        <v>477</v>
      </c>
      <c r="B22" s="335">
        <f t="shared" si="0"/>
        <v>45015</v>
      </c>
      <c r="C22" s="335">
        <f t="shared" ref="C22" si="30">+B22+6</f>
        <v>45021</v>
      </c>
      <c r="D22" s="336"/>
      <c r="E22" s="337"/>
      <c r="F22" s="337"/>
      <c r="G22" s="337"/>
      <c r="H22" s="337"/>
      <c r="I22" s="337"/>
      <c r="J22" s="337"/>
      <c r="K22" s="337"/>
      <c r="L22" s="337"/>
    </row>
    <row r="23" spans="1:12" ht="18.600000000000001" customHeight="1">
      <c r="A23" s="330" t="s">
        <v>478</v>
      </c>
      <c r="B23" s="330">
        <f t="shared" si="0"/>
        <v>45020</v>
      </c>
      <c r="C23" s="330">
        <f t="shared" ref="C23" si="31">+B23+5</f>
        <v>45025</v>
      </c>
      <c r="D23" s="331" t="s">
        <v>479</v>
      </c>
      <c r="E23" s="332">
        <f t="shared" ref="E23" si="32">E21+7</f>
        <v>45034</v>
      </c>
      <c r="F23" s="332">
        <f t="shared" ref="F23" si="33">E23+22</f>
        <v>45056</v>
      </c>
      <c r="G23" s="332">
        <f t="shared" ref="G23" si="34">F23+1</f>
        <v>45057</v>
      </c>
      <c r="H23" s="332">
        <f t="shared" ref="H23:K23" si="35">G23+2</f>
        <v>45059</v>
      </c>
      <c r="I23" s="332">
        <f t="shared" si="35"/>
        <v>45061</v>
      </c>
      <c r="J23" s="332">
        <f t="shared" si="35"/>
        <v>45063</v>
      </c>
      <c r="K23" s="332">
        <f t="shared" si="35"/>
        <v>45065</v>
      </c>
      <c r="L23" s="332">
        <f t="shared" ref="L23" si="36">K23+4</f>
        <v>45069</v>
      </c>
    </row>
    <row r="24" spans="1:12" ht="18.600000000000001" customHeight="1">
      <c r="A24" s="334" t="s">
        <v>480</v>
      </c>
      <c r="B24" s="335">
        <f t="shared" si="0"/>
        <v>45022</v>
      </c>
      <c r="C24" s="335">
        <f t="shared" ref="C24" si="37">+B24+6</f>
        <v>45028</v>
      </c>
      <c r="D24" s="336"/>
      <c r="E24" s="337"/>
      <c r="F24" s="337"/>
      <c r="G24" s="337"/>
      <c r="H24" s="337"/>
      <c r="I24" s="337"/>
      <c r="J24" s="337"/>
      <c r="K24" s="337"/>
      <c r="L24" s="337"/>
    </row>
    <row r="25" spans="1:12" ht="18.600000000000001" customHeight="1">
      <c r="A25" s="330" t="s">
        <v>481</v>
      </c>
      <c r="B25" s="330">
        <f t="shared" si="0"/>
        <v>45027</v>
      </c>
      <c r="C25" s="330">
        <f t="shared" ref="C25" si="38">+B25+5</f>
        <v>45032</v>
      </c>
      <c r="D25" s="331" t="s">
        <v>482</v>
      </c>
      <c r="E25" s="332">
        <f t="shared" ref="E25" si="39">E23+7</f>
        <v>45041</v>
      </c>
      <c r="F25" s="332">
        <f t="shared" ref="F25" si="40">E25+22</f>
        <v>45063</v>
      </c>
      <c r="G25" s="332">
        <f t="shared" ref="G25" si="41">F25+1</f>
        <v>45064</v>
      </c>
      <c r="H25" s="332">
        <f t="shared" ref="H25:K25" si="42">G25+2</f>
        <v>45066</v>
      </c>
      <c r="I25" s="332">
        <f t="shared" si="42"/>
        <v>45068</v>
      </c>
      <c r="J25" s="332">
        <f t="shared" si="42"/>
        <v>45070</v>
      </c>
      <c r="K25" s="332">
        <f t="shared" si="42"/>
        <v>45072</v>
      </c>
      <c r="L25" s="332">
        <f t="shared" ref="L25" si="43">K25+4</f>
        <v>45076</v>
      </c>
    </row>
    <row r="26" spans="1:12" ht="18.600000000000001" customHeight="1">
      <c r="A26" s="334" t="s">
        <v>483</v>
      </c>
      <c r="B26" s="335">
        <f t="shared" si="0"/>
        <v>45029</v>
      </c>
      <c r="C26" s="335">
        <f t="shared" ref="C26" si="44">+B26+6</f>
        <v>45035</v>
      </c>
      <c r="D26" s="336"/>
      <c r="E26" s="337"/>
      <c r="F26" s="337"/>
      <c r="G26" s="337"/>
      <c r="H26" s="337"/>
      <c r="I26" s="337"/>
      <c r="J26" s="337"/>
      <c r="K26" s="337"/>
      <c r="L26" s="337"/>
    </row>
    <row r="27" spans="1:12" ht="18.600000000000001" customHeight="1">
      <c r="A27" s="330" t="s">
        <v>484</v>
      </c>
      <c r="B27" s="330">
        <f t="shared" si="0"/>
        <v>45034</v>
      </c>
      <c r="C27" s="330">
        <f t="shared" ref="C27" si="45">+B27+5</f>
        <v>45039</v>
      </c>
      <c r="D27" s="331" t="s">
        <v>485</v>
      </c>
      <c r="E27" s="332">
        <f t="shared" ref="E27" si="46">E25+7</f>
        <v>45048</v>
      </c>
      <c r="F27" s="332">
        <f t="shared" ref="F27" si="47">E27+22</f>
        <v>45070</v>
      </c>
      <c r="G27" s="332">
        <f t="shared" ref="G27" si="48">F27+1</f>
        <v>45071</v>
      </c>
      <c r="H27" s="332">
        <f t="shared" ref="H27:K27" si="49">G27+2</f>
        <v>45073</v>
      </c>
      <c r="I27" s="332">
        <f t="shared" si="49"/>
        <v>45075</v>
      </c>
      <c r="J27" s="332">
        <f t="shared" si="49"/>
        <v>45077</v>
      </c>
      <c r="K27" s="332">
        <f t="shared" si="49"/>
        <v>45079</v>
      </c>
      <c r="L27" s="332">
        <f t="shared" ref="L27" si="50">K27+4</f>
        <v>45083</v>
      </c>
    </row>
    <row r="28" spans="1:12" ht="18.600000000000001" customHeight="1">
      <c r="A28" s="334" t="s">
        <v>486</v>
      </c>
      <c r="B28" s="335">
        <f t="shared" si="0"/>
        <v>45036</v>
      </c>
      <c r="C28" s="335">
        <f t="shared" ref="C28" si="51">+B28+6</f>
        <v>45042</v>
      </c>
      <c r="D28" s="336"/>
      <c r="E28" s="337"/>
      <c r="F28" s="337"/>
      <c r="G28" s="337"/>
      <c r="H28" s="337"/>
      <c r="I28" s="337"/>
      <c r="J28" s="337"/>
      <c r="K28" s="337"/>
      <c r="L28" s="337"/>
    </row>
    <row r="29" spans="1:12" ht="18.600000000000001" customHeight="1">
      <c r="A29" s="330" t="s">
        <v>487</v>
      </c>
      <c r="B29" s="330">
        <f t="shared" si="0"/>
        <v>45041</v>
      </c>
      <c r="C29" s="330">
        <f t="shared" ref="C29" si="52">+B29+5</f>
        <v>45046</v>
      </c>
      <c r="D29" s="331" t="s">
        <v>488</v>
      </c>
      <c r="E29" s="332">
        <f t="shared" ref="E29" si="53">E27+7</f>
        <v>45055</v>
      </c>
      <c r="F29" s="332">
        <f t="shared" ref="F29" si="54">E29+22</f>
        <v>45077</v>
      </c>
      <c r="G29" s="332">
        <f t="shared" ref="G29" si="55">F29+1</f>
        <v>45078</v>
      </c>
      <c r="H29" s="332">
        <f t="shared" ref="H29:K29" si="56">G29+2</f>
        <v>45080</v>
      </c>
      <c r="I29" s="332">
        <f t="shared" si="56"/>
        <v>45082</v>
      </c>
      <c r="J29" s="332">
        <f t="shared" si="56"/>
        <v>45084</v>
      </c>
      <c r="K29" s="332">
        <f t="shared" si="56"/>
        <v>45086</v>
      </c>
      <c r="L29" s="332">
        <f t="shared" ref="L29" si="57">K29+4</f>
        <v>45090</v>
      </c>
    </row>
    <row r="30" spans="1:12" ht="18.600000000000001" customHeight="1">
      <c r="A30" s="334" t="s">
        <v>489</v>
      </c>
      <c r="B30" s="335">
        <f t="shared" si="0"/>
        <v>45043</v>
      </c>
      <c r="C30" s="335">
        <f t="shared" ref="C30" si="58">+B30+6</f>
        <v>45049</v>
      </c>
      <c r="D30" s="336"/>
      <c r="E30" s="337"/>
      <c r="F30" s="337"/>
      <c r="G30" s="337"/>
      <c r="H30" s="337"/>
      <c r="I30" s="337"/>
      <c r="J30" s="337"/>
      <c r="K30" s="337"/>
      <c r="L30" s="337"/>
    </row>
    <row r="31" spans="1:12" ht="18.600000000000001" customHeight="1">
      <c r="A31" s="330" t="s">
        <v>490</v>
      </c>
      <c r="B31" s="330">
        <f t="shared" si="0"/>
        <v>45048</v>
      </c>
      <c r="C31" s="330">
        <f t="shared" ref="C31" si="59">+B31+5</f>
        <v>45053</v>
      </c>
      <c r="D31" s="331" t="s">
        <v>491</v>
      </c>
      <c r="E31" s="332">
        <f t="shared" ref="E31:E35" si="60">E29+7</f>
        <v>45062</v>
      </c>
      <c r="F31" s="332">
        <f t="shared" ref="F31" si="61">E31+22</f>
        <v>45084</v>
      </c>
      <c r="G31" s="332">
        <f t="shared" ref="G31" si="62">F31+1</f>
        <v>45085</v>
      </c>
      <c r="H31" s="332">
        <f t="shared" ref="H31:K31" si="63">G31+2</f>
        <v>45087</v>
      </c>
      <c r="I31" s="332">
        <f t="shared" si="63"/>
        <v>45089</v>
      </c>
      <c r="J31" s="332">
        <f t="shared" si="63"/>
        <v>45091</v>
      </c>
      <c r="K31" s="332">
        <f t="shared" si="63"/>
        <v>45093</v>
      </c>
      <c r="L31" s="332">
        <f t="shared" ref="L31" si="64">K31+4</f>
        <v>45097</v>
      </c>
    </row>
    <row r="32" spans="1:12" ht="18.600000000000001" customHeight="1">
      <c r="A32" s="334" t="s">
        <v>492</v>
      </c>
      <c r="B32" s="335">
        <f t="shared" si="0"/>
        <v>45050</v>
      </c>
      <c r="C32" s="335">
        <f t="shared" ref="C32" si="65">+B32+6</f>
        <v>45056</v>
      </c>
      <c r="D32" s="336"/>
      <c r="E32" s="337"/>
      <c r="F32" s="337"/>
      <c r="G32" s="337"/>
      <c r="H32" s="337"/>
      <c r="I32" s="337"/>
      <c r="J32" s="337"/>
      <c r="K32" s="337"/>
      <c r="L32" s="337"/>
    </row>
    <row r="33" spans="1:12" ht="18.600000000000001" customHeight="1">
      <c r="A33" s="330" t="s">
        <v>493</v>
      </c>
      <c r="B33" s="330">
        <f t="shared" si="0"/>
        <v>45055</v>
      </c>
      <c r="C33" s="330">
        <f t="shared" ref="C33" si="66">+B33+5</f>
        <v>45060</v>
      </c>
      <c r="D33" s="331" t="s">
        <v>494</v>
      </c>
      <c r="E33" s="332">
        <f t="shared" si="60"/>
        <v>45069</v>
      </c>
      <c r="F33" s="332">
        <f t="shared" ref="F33" si="67">E33+22</f>
        <v>45091</v>
      </c>
      <c r="G33" s="332">
        <f t="shared" ref="G33" si="68">F33+1</f>
        <v>45092</v>
      </c>
      <c r="H33" s="332">
        <f t="shared" ref="H33:K33" si="69">G33+2</f>
        <v>45094</v>
      </c>
      <c r="I33" s="332">
        <f t="shared" si="69"/>
        <v>45096</v>
      </c>
      <c r="J33" s="332">
        <f t="shared" si="69"/>
        <v>45098</v>
      </c>
      <c r="K33" s="332">
        <f t="shared" si="69"/>
        <v>45100</v>
      </c>
      <c r="L33" s="332">
        <f t="shared" ref="L33" si="70">K33+4</f>
        <v>45104</v>
      </c>
    </row>
    <row r="34" spans="1:12" s="338" customFormat="1" ht="18.75" customHeight="1">
      <c r="A34" s="334" t="s">
        <v>495</v>
      </c>
      <c r="B34" s="335">
        <f t="shared" si="0"/>
        <v>45057</v>
      </c>
      <c r="C34" s="335">
        <f t="shared" ref="C34" si="71">+B34+6</f>
        <v>45063</v>
      </c>
      <c r="D34" s="336"/>
      <c r="E34" s="337"/>
      <c r="F34" s="337"/>
      <c r="G34" s="337"/>
      <c r="H34" s="337"/>
      <c r="I34" s="337"/>
      <c r="J34" s="337"/>
      <c r="K34" s="337"/>
      <c r="L34" s="337"/>
    </row>
    <row r="35" spans="1:12" s="338" customFormat="1" ht="18.75" customHeight="1">
      <c r="A35" s="330" t="s">
        <v>496</v>
      </c>
      <c r="B35" s="330">
        <f t="shared" si="0"/>
        <v>45062</v>
      </c>
      <c r="C35" s="330">
        <f t="shared" ref="C35" si="72">+B35+5</f>
        <v>45067</v>
      </c>
      <c r="D35" s="331" t="s">
        <v>497</v>
      </c>
      <c r="E35" s="332">
        <f t="shared" si="60"/>
        <v>45076</v>
      </c>
      <c r="F35" s="332">
        <f t="shared" ref="F35" si="73">E35+22</f>
        <v>45098</v>
      </c>
      <c r="G35" s="332">
        <f t="shared" ref="G35" si="74">F35+1</f>
        <v>45099</v>
      </c>
      <c r="H35" s="332">
        <f t="shared" ref="H35:K35" si="75">G35+2</f>
        <v>45101</v>
      </c>
      <c r="I35" s="332">
        <f t="shared" si="75"/>
        <v>45103</v>
      </c>
      <c r="J35" s="332">
        <f t="shared" si="75"/>
        <v>45105</v>
      </c>
      <c r="K35" s="332">
        <f t="shared" si="75"/>
        <v>45107</v>
      </c>
      <c r="L35" s="332">
        <f t="shared" ref="L35" si="76">K35+4</f>
        <v>45111</v>
      </c>
    </row>
    <row r="36" spans="1:12" s="339" customFormat="1" ht="15">
      <c r="A36" s="334" t="s">
        <v>498</v>
      </c>
      <c r="B36" s="335">
        <f t="shared" si="0"/>
        <v>45064</v>
      </c>
      <c r="C36" s="335">
        <f t="shared" ref="C36" si="77">+B36+6</f>
        <v>45070</v>
      </c>
      <c r="D36" s="336"/>
      <c r="E36" s="337"/>
      <c r="F36" s="337"/>
      <c r="G36" s="337"/>
      <c r="H36" s="337"/>
      <c r="I36" s="337"/>
      <c r="J36" s="337"/>
      <c r="K36" s="337"/>
      <c r="L36" s="337"/>
    </row>
    <row r="37" spans="1:12" s="339" customFormat="1">
      <c r="A37" s="340"/>
      <c r="B37" s="340"/>
      <c r="C37" s="340"/>
      <c r="D37" s="340"/>
      <c r="E37" s="341"/>
      <c r="F37" s="341"/>
      <c r="G37" s="341"/>
      <c r="H37" s="341"/>
      <c r="I37" s="341"/>
      <c r="J37" s="341"/>
      <c r="K37" s="341"/>
      <c r="L37" s="341"/>
    </row>
    <row r="38" spans="1:12" s="339" customFormat="1">
      <c r="A38" s="342" t="s">
        <v>432</v>
      </c>
      <c r="B38" s="342"/>
      <c r="C38" s="343"/>
      <c r="D38" s="343"/>
      <c r="E38" s="343"/>
      <c r="F38" s="343"/>
      <c r="G38" s="343"/>
      <c r="H38" s="343"/>
      <c r="I38" s="344"/>
      <c r="J38" s="344"/>
      <c r="K38" s="344"/>
    </row>
    <row r="39" spans="1:12" s="339" customFormat="1">
      <c r="A39" s="345"/>
      <c r="B39" s="345"/>
      <c r="C39" s="346"/>
      <c r="D39" s="346"/>
      <c r="E39" s="346"/>
      <c r="F39" s="346"/>
      <c r="G39" s="346"/>
      <c r="H39" s="346"/>
      <c r="I39" s="347"/>
      <c r="J39" s="347"/>
      <c r="K39" s="347"/>
    </row>
    <row r="40" spans="1:12" s="339" customFormat="1">
      <c r="A40" s="378" t="s">
        <v>42</v>
      </c>
      <c r="B40" s="348"/>
      <c r="C40" s="348"/>
      <c r="D40" s="348"/>
      <c r="E40" s="348"/>
      <c r="F40" s="348"/>
      <c r="G40" s="348"/>
      <c r="H40" s="348"/>
      <c r="I40" s="348"/>
      <c r="J40" s="348"/>
      <c r="K40" s="348"/>
    </row>
    <row r="41" spans="1:12" s="339" customFormat="1">
      <c r="A41" s="379" t="s">
        <v>545</v>
      </c>
      <c r="B41" s="348"/>
      <c r="C41" s="348"/>
      <c r="D41" s="348"/>
      <c r="E41" s="348"/>
      <c r="F41" s="348"/>
      <c r="G41" s="348"/>
      <c r="H41" s="348"/>
      <c r="I41" s="348"/>
      <c r="J41" s="348"/>
      <c r="K41" s="348"/>
    </row>
    <row r="42" spans="1:12" s="339" customFormat="1">
      <c r="A42" s="314" t="s">
        <v>433</v>
      </c>
      <c r="B42" s="348"/>
      <c r="C42" s="348"/>
      <c r="D42" s="348"/>
      <c r="E42" s="348"/>
      <c r="F42" s="348"/>
      <c r="G42" s="348"/>
      <c r="H42" s="348"/>
      <c r="I42" s="348"/>
      <c r="J42" s="348"/>
      <c r="K42" s="348"/>
    </row>
    <row r="43" spans="1:12" s="339" customFormat="1">
      <c r="A43" s="347"/>
      <c r="B43" s="347"/>
      <c r="C43" s="347"/>
      <c r="D43" s="347"/>
      <c r="E43" s="347"/>
      <c r="F43" s="347"/>
      <c r="G43" s="347"/>
      <c r="H43" s="347"/>
      <c r="I43" s="347"/>
      <c r="J43" s="347"/>
      <c r="K43" s="347"/>
    </row>
    <row r="44" spans="1:12" s="339" customFormat="1">
      <c r="A44" s="316" t="s">
        <v>445</v>
      </c>
      <c r="B44" s="315"/>
      <c r="C44" s="315"/>
      <c r="D44" s="315"/>
      <c r="E44" s="316" t="s">
        <v>434</v>
      </c>
      <c r="F44" s="315"/>
      <c r="G44" s="347"/>
      <c r="H44" s="347"/>
      <c r="I44" s="347"/>
      <c r="J44" s="347"/>
      <c r="K44" s="347"/>
    </row>
    <row r="45" spans="1:12" s="339" customFormat="1">
      <c r="A45" s="317" t="s">
        <v>435</v>
      </c>
      <c r="B45" s="313" t="s">
        <v>440</v>
      </c>
      <c r="C45" s="313"/>
      <c r="D45" s="313"/>
      <c r="E45" s="317" t="s">
        <v>435</v>
      </c>
      <c r="F45" s="313" t="s">
        <v>436</v>
      </c>
      <c r="G45" s="348"/>
      <c r="H45" s="348"/>
      <c r="I45" s="348"/>
      <c r="J45" s="348"/>
      <c r="K45" s="348"/>
    </row>
    <row r="46" spans="1:12" s="339" customFormat="1">
      <c r="A46" s="317" t="s">
        <v>437</v>
      </c>
      <c r="B46" s="313" t="s">
        <v>440</v>
      </c>
      <c r="C46" s="313"/>
      <c r="D46" s="313"/>
      <c r="E46" s="317" t="s">
        <v>437</v>
      </c>
      <c r="F46" s="313" t="s">
        <v>436</v>
      </c>
      <c r="G46" s="348"/>
      <c r="H46" s="348"/>
      <c r="I46" s="348"/>
      <c r="J46" s="348"/>
      <c r="K46" s="348"/>
    </row>
    <row r="47" spans="1:12" s="339" customFormat="1">
      <c r="A47" s="317" t="s">
        <v>438</v>
      </c>
      <c r="B47" s="313" t="s">
        <v>442</v>
      </c>
      <c r="C47" s="313"/>
      <c r="D47" s="313"/>
      <c r="E47" s="317" t="s">
        <v>438</v>
      </c>
      <c r="F47" s="313" t="s">
        <v>439</v>
      </c>
      <c r="G47" s="348"/>
      <c r="H47" s="348"/>
      <c r="I47" s="348"/>
      <c r="J47" s="348"/>
      <c r="K47" s="348"/>
    </row>
    <row r="48" spans="1:12" s="339" customFormat="1" ht="15">
      <c r="A48" s="308"/>
      <c r="B48" s="308"/>
      <c r="C48" s="315"/>
      <c r="D48" s="315"/>
      <c r="E48" s="308"/>
      <c r="F48" s="308"/>
      <c r="G48" s="347"/>
      <c r="H48" s="347"/>
      <c r="I48" s="347"/>
      <c r="J48" s="347"/>
      <c r="K48" s="347"/>
    </row>
    <row r="49" spans="1:11" s="339" customFormat="1" ht="15">
      <c r="A49" s="316" t="s">
        <v>447</v>
      </c>
      <c r="B49" s="315"/>
      <c r="C49" s="313"/>
      <c r="D49" s="313"/>
      <c r="E49" s="308"/>
      <c r="F49" s="308"/>
      <c r="G49" s="348"/>
      <c r="H49" s="348"/>
      <c r="I49" s="348"/>
      <c r="J49" s="348"/>
      <c r="K49" s="348"/>
    </row>
    <row r="50" spans="1:11" s="339" customFormat="1" ht="15">
      <c r="A50" s="317" t="s">
        <v>435</v>
      </c>
      <c r="B50" s="313" t="s">
        <v>441</v>
      </c>
      <c r="C50" s="313"/>
      <c r="D50" s="313"/>
      <c r="E50" s="308"/>
      <c r="F50" s="308"/>
      <c r="G50" s="348"/>
      <c r="H50" s="348"/>
      <c r="I50" s="348"/>
      <c r="J50" s="348"/>
      <c r="K50" s="348"/>
    </row>
    <row r="51" spans="1:11" s="339" customFormat="1" ht="15">
      <c r="A51" s="317" t="s">
        <v>437</v>
      </c>
      <c r="B51" s="313" t="s">
        <v>441</v>
      </c>
      <c r="C51" s="313"/>
      <c r="D51" s="313"/>
      <c r="E51" s="308"/>
      <c r="F51" s="308"/>
      <c r="G51" s="348"/>
      <c r="H51" s="348"/>
      <c r="I51" s="348"/>
      <c r="J51" s="348"/>
      <c r="K51" s="348"/>
    </row>
    <row r="52" spans="1:11" s="339" customFormat="1">
      <c r="A52" s="317" t="s">
        <v>438</v>
      </c>
      <c r="B52" s="313" t="s">
        <v>443</v>
      </c>
      <c r="C52" s="313"/>
      <c r="D52" s="313"/>
      <c r="E52" s="313"/>
      <c r="F52" s="313"/>
      <c r="G52" s="348"/>
      <c r="H52" s="348"/>
      <c r="I52" s="348"/>
      <c r="J52" s="348"/>
      <c r="K52" s="348"/>
    </row>
    <row r="53" spans="1:11" s="339" customFormat="1" ht="15">
      <c r="A53" s="349" t="s">
        <v>444</v>
      </c>
      <c r="B53" s="319" t="s">
        <v>446</v>
      </c>
      <c r="C53" s="348"/>
      <c r="D53" s="348"/>
      <c r="E53" s="348"/>
      <c r="F53" s="348"/>
      <c r="G53" s="348"/>
      <c r="H53" s="348"/>
      <c r="I53" s="348"/>
      <c r="J53" s="348"/>
      <c r="K53" s="348"/>
    </row>
  </sheetData>
  <mergeCells count="117">
    <mergeCell ref="J35:J36"/>
    <mergeCell ref="K35:K36"/>
    <mergeCell ref="L35:L36"/>
    <mergeCell ref="D35:D36"/>
    <mergeCell ref="E35:E36"/>
    <mergeCell ref="F35:F36"/>
    <mergeCell ref="G35:G36"/>
    <mergeCell ref="H35:H36"/>
    <mergeCell ref="I35:I36"/>
    <mergeCell ref="L31:L32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K29:K30"/>
    <mergeCell ref="L29:L30"/>
    <mergeCell ref="D31:D32"/>
    <mergeCell ref="E31:E32"/>
    <mergeCell ref="F31:F32"/>
    <mergeCell ref="G31:G32"/>
    <mergeCell ref="H31:H32"/>
    <mergeCell ref="I31:I32"/>
    <mergeCell ref="J31:J32"/>
    <mergeCell ref="K31:K32"/>
    <mergeCell ref="J27:J28"/>
    <mergeCell ref="K27:K28"/>
    <mergeCell ref="L27:L28"/>
    <mergeCell ref="D29:D30"/>
    <mergeCell ref="E29:E30"/>
    <mergeCell ref="F29:F30"/>
    <mergeCell ref="G29:G30"/>
    <mergeCell ref="H29:H30"/>
    <mergeCell ref="I29:I30"/>
    <mergeCell ref="J29:J30"/>
    <mergeCell ref="D27:D28"/>
    <mergeCell ref="E27:E28"/>
    <mergeCell ref="F27:F28"/>
    <mergeCell ref="G27:G28"/>
    <mergeCell ref="H27:H28"/>
    <mergeCell ref="I27:I28"/>
    <mergeCell ref="L23:L24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K21:K22"/>
    <mergeCell ref="L21:L22"/>
    <mergeCell ref="D23:D24"/>
    <mergeCell ref="E23:E24"/>
    <mergeCell ref="F23:F24"/>
    <mergeCell ref="G23:G24"/>
    <mergeCell ref="H23:H24"/>
    <mergeCell ref="I23:I24"/>
    <mergeCell ref="J23:J24"/>
    <mergeCell ref="K23:K24"/>
    <mergeCell ref="J19:J20"/>
    <mergeCell ref="K19:K20"/>
    <mergeCell ref="L19:L20"/>
    <mergeCell ref="D21:D22"/>
    <mergeCell ref="E21:E22"/>
    <mergeCell ref="F21:F22"/>
    <mergeCell ref="G21:G22"/>
    <mergeCell ref="H21:H22"/>
    <mergeCell ref="I21:I22"/>
    <mergeCell ref="J21:J22"/>
    <mergeCell ref="D19:D20"/>
    <mergeCell ref="E19:E20"/>
    <mergeCell ref="F19:F20"/>
    <mergeCell ref="G19:G20"/>
    <mergeCell ref="H19:H20"/>
    <mergeCell ref="I19:I20"/>
    <mergeCell ref="L15:L16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K13:K14"/>
    <mergeCell ref="L13:L14"/>
    <mergeCell ref="D15:D16"/>
    <mergeCell ref="E15:E16"/>
    <mergeCell ref="F15:F16"/>
    <mergeCell ref="G15:G16"/>
    <mergeCell ref="H15:H16"/>
    <mergeCell ref="I15:I16"/>
    <mergeCell ref="J15:J16"/>
    <mergeCell ref="K15:K16"/>
    <mergeCell ref="J11:J12"/>
    <mergeCell ref="K11:K12"/>
    <mergeCell ref="L11:L12"/>
    <mergeCell ref="D13:D14"/>
    <mergeCell ref="E13:E14"/>
    <mergeCell ref="F13:F14"/>
    <mergeCell ref="G13:G14"/>
    <mergeCell ref="H13:H14"/>
    <mergeCell ref="I13:I14"/>
    <mergeCell ref="J13:J14"/>
    <mergeCell ref="D11:D12"/>
    <mergeCell ref="E11:E12"/>
    <mergeCell ref="F11:F12"/>
    <mergeCell ref="G11:G12"/>
    <mergeCell ref="H11:H12"/>
    <mergeCell ref="I11:I12"/>
  </mergeCells>
  <hyperlinks>
    <hyperlink ref="A42" r:id="rId1" xr:uid="{BEFCDECB-95B5-4079-8E04-F0C7DA43EDD1}"/>
    <hyperlink ref="A26" r:id="rId2" display="http://www.yangming.com/e-service/Vessel_Tracking/vessel_tracking_detail.aspx?vessel=YHMN&amp;func=current" xr:uid="{748721F4-9164-444C-AE9E-78E60C6E8ED3}"/>
    <hyperlink ref="B53" r:id="rId3" xr:uid="{0B7BEF98-A4FC-491C-8FBD-0D36E897696F}"/>
  </hyperlinks>
  <pageMargins left="0.28999999999999998" right="0.1" top="0.18" bottom="0.18" header="0.17" footer="0.17"/>
  <pageSetup scale="70" orientation="landscape" r:id="rId4"/>
  <headerFooter alignWithMargins="0"/>
  <drawing r:id="rId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E66C8-4746-4BAD-A92B-7DB14636077C}">
  <dimension ref="A1:I48"/>
  <sheetViews>
    <sheetView workbookViewId="0">
      <selection activeCell="A29" sqref="A29"/>
    </sheetView>
  </sheetViews>
  <sheetFormatPr defaultColWidth="9.140625" defaultRowHeight="12.75"/>
  <cols>
    <col min="1" max="1" width="41.7109375" style="368" customWidth="1"/>
    <col min="2" max="2" width="8.42578125" style="371" customWidth="1"/>
    <col min="3" max="3" width="9.7109375" style="368" customWidth="1"/>
    <col min="4" max="4" width="27.42578125" style="368" customWidth="1"/>
    <col min="5" max="5" width="11.42578125" style="368" customWidth="1"/>
    <col min="6" max="8" width="11.85546875" style="368" customWidth="1"/>
    <col min="9" max="9" width="14.85546875" style="368" customWidth="1"/>
    <col min="10" max="16384" width="9.140625" style="368"/>
  </cols>
  <sheetData>
    <row r="1" spans="1:9" s="352" customFormat="1" ht="18">
      <c r="A1" s="351"/>
      <c r="E1" s="353"/>
      <c r="F1" s="354"/>
    </row>
    <row r="2" spans="1:9" s="352" customFormat="1" ht="18">
      <c r="A2" s="351"/>
      <c r="E2" s="353"/>
      <c r="F2" s="354"/>
    </row>
    <row r="3" spans="1:9" s="352" customFormat="1">
      <c r="E3" s="353"/>
      <c r="F3" s="354"/>
    </row>
    <row r="4" spans="1:9" s="352" customFormat="1">
      <c r="E4" s="353"/>
      <c r="F4" s="354"/>
    </row>
    <row r="5" spans="1:9" s="352" customFormat="1" ht="15.75">
      <c r="A5" s="14" t="s">
        <v>76</v>
      </c>
      <c r="E5" s="353"/>
      <c r="F5" s="354"/>
    </row>
    <row r="6" spans="1:9" s="352" customFormat="1" ht="23.25" customHeight="1">
      <c r="A6" s="18" t="s">
        <v>77</v>
      </c>
      <c r="E6" s="353"/>
      <c r="F6" s="354"/>
    </row>
    <row r="7" spans="1:9" s="352" customFormat="1" ht="6.75" customHeight="1">
      <c r="E7" s="353"/>
      <c r="F7" s="354"/>
    </row>
    <row r="8" spans="1:9" s="352" customFormat="1">
      <c r="A8" s="355" t="s">
        <v>450</v>
      </c>
      <c r="E8" s="356" t="s">
        <v>499</v>
      </c>
      <c r="F8" s="357">
        <f ca="1">TODAY()</f>
        <v>45021</v>
      </c>
    </row>
    <row r="9" spans="1:9" s="329" customFormat="1" ht="24.75" customHeight="1">
      <c r="A9" s="358" t="s">
        <v>451</v>
      </c>
      <c r="B9" s="359" t="s">
        <v>45</v>
      </c>
      <c r="C9" s="359" t="s">
        <v>500</v>
      </c>
      <c r="D9" s="358" t="s">
        <v>501</v>
      </c>
      <c r="E9" s="359" t="s">
        <v>500</v>
      </c>
      <c r="F9" s="359" t="s">
        <v>502</v>
      </c>
      <c r="G9" s="359" t="s">
        <v>503</v>
      </c>
      <c r="H9" s="359" t="s">
        <v>504</v>
      </c>
      <c r="I9" s="359" t="s">
        <v>505</v>
      </c>
    </row>
    <row r="10" spans="1:9" s="329" customFormat="1" ht="18.75" customHeight="1">
      <c r="A10" s="358"/>
      <c r="B10" s="359" t="s">
        <v>78</v>
      </c>
      <c r="C10" s="359" t="s">
        <v>90</v>
      </c>
      <c r="D10" s="358"/>
      <c r="E10" s="359" t="s">
        <v>78</v>
      </c>
      <c r="F10" s="359" t="s">
        <v>90</v>
      </c>
      <c r="G10" s="359" t="s">
        <v>90</v>
      </c>
      <c r="H10" s="359" t="s">
        <v>90</v>
      </c>
      <c r="I10" s="359" t="s">
        <v>90</v>
      </c>
    </row>
    <row r="11" spans="1:9" s="333" customFormat="1" ht="20.100000000000001" customHeight="1">
      <c r="A11" s="360" t="s">
        <v>506</v>
      </c>
      <c r="B11" s="360">
        <v>44983</v>
      </c>
      <c r="C11" s="360">
        <f t="shared" ref="C11:C22" si="0">B11+3</f>
        <v>44986</v>
      </c>
      <c r="D11" s="361" t="s">
        <v>507</v>
      </c>
      <c r="E11" s="362">
        <f>B11+12</f>
        <v>44995</v>
      </c>
      <c r="F11" s="362">
        <f>B11+36</f>
        <v>45019</v>
      </c>
      <c r="G11" s="362">
        <f>B11+46</f>
        <v>45029</v>
      </c>
      <c r="H11" s="362">
        <f>B11+52</f>
        <v>45035</v>
      </c>
      <c r="I11" s="362">
        <f>B11+57</f>
        <v>45040</v>
      </c>
    </row>
    <row r="12" spans="1:9" s="333" customFormat="1" ht="20.100000000000001" customHeight="1">
      <c r="A12" s="360" t="s">
        <v>508</v>
      </c>
      <c r="B12" s="360">
        <f t="shared" ref="B12:B22" si="1">B11+7</f>
        <v>44990</v>
      </c>
      <c r="C12" s="360">
        <f t="shared" si="0"/>
        <v>44993</v>
      </c>
      <c r="D12" s="361" t="s">
        <v>509</v>
      </c>
      <c r="E12" s="362">
        <f t="shared" ref="E12:E22" si="2">B12+12</f>
        <v>45002</v>
      </c>
      <c r="F12" s="362">
        <f t="shared" ref="F12:F22" si="3">B12+36</f>
        <v>45026</v>
      </c>
      <c r="G12" s="362">
        <f t="shared" ref="G12:G22" si="4">B12+46</f>
        <v>45036</v>
      </c>
      <c r="H12" s="362">
        <f t="shared" ref="H12:H22" si="5">B12+52</f>
        <v>45042</v>
      </c>
      <c r="I12" s="362">
        <f t="shared" ref="I12:I22" si="6">B12+57</f>
        <v>45047</v>
      </c>
    </row>
    <row r="13" spans="1:9" s="333" customFormat="1" ht="20.100000000000001" customHeight="1">
      <c r="A13" s="360" t="s">
        <v>510</v>
      </c>
      <c r="B13" s="360">
        <f t="shared" si="1"/>
        <v>44997</v>
      </c>
      <c r="C13" s="360">
        <f t="shared" si="0"/>
        <v>45000</v>
      </c>
      <c r="D13" s="361" t="s">
        <v>511</v>
      </c>
      <c r="E13" s="362">
        <f t="shared" si="2"/>
        <v>45009</v>
      </c>
      <c r="F13" s="362">
        <f t="shared" si="3"/>
        <v>45033</v>
      </c>
      <c r="G13" s="362">
        <f t="shared" si="4"/>
        <v>45043</v>
      </c>
      <c r="H13" s="362">
        <f t="shared" si="5"/>
        <v>45049</v>
      </c>
      <c r="I13" s="362">
        <f t="shared" si="6"/>
        <v>45054</v>
      </c>
    </row>
    <row r="14" spans="1:9" s="333" customFormat="1" ht="20.100000000000001" customHeight="1">
      <c r="A14" s="360" t="s">
        <v>512</v>
      </c>
      <c r="B14" s="360">
        <f t="shared" si="1"/>
        <v>45004</v>
      </c>
      <c r="C14" s="360">
        <f t="shared" si="0"/>
        <v>45007</v>
      </c>
      <c r="D14" s="361" t="s">
        <v>513</v>
      </c>
      <c r="E14" s="362">
        <f t="shared" si="2"/>
        <v>45016</v>
      </c>
      <c r="F14" s="362">
        <f t="shared" si="3"/>
        <v>45040</v>
      </c>
      <c r="G14" s="362">
        <f t="shared" si="4"/>
        <v>45050</v>
      </c>
      <c r="H14" s="362">
        <f t="shared" si="5"/>
        <v>45056</v>
      </c>
      <c r="I14" s="362">
        <f t="shared" si="6"/>
        <v>45061</v>
      </c>
    </row>
    <row r="15" spans="1:9" s="333" customFormat="1" ht="20.100000000000001" customHeight="1">
      <c r="A15" s="360" t="s">
        <v>514</v>
      </c>
      <c r="B15" s="360">
        <f t="shared" si="1"/>
        <v>45011</v>
      </c>
      <c r="C15" s="360">
        <f t="shared" si="0"/>
        <v>45014</v>
      </c>
      <c r="D15" s="361" t="s">
        <v>515</v>
      </c>
      <c r="E15" s="362">
        <f t="shared" si="2"/>
        <v>45023</v>
      </c>
      <c r="F15" s="362">
        <f t="shared" si="3"/>
        <v>45047</v>
      </c>
      <c r="G15" s="362">
        <f t="shared" si="4"/>
        <v>45057</v>
      </c>
      <c r="H15" s="362">
        <f t="shared" si="5"/>
        <v>45063</v>
      </c>
      <c r="I15" s="362">
        <f t="shared" si="6"/>
        <v>45068</v>
      </c>
    </row>
    <row r="16" spans="1:9" s="333" customFormat="1" ht="20.100000000000001" customHeight="1">
      <c r="A16" s="360" t="s">
        <v>516</v>
      </c>
      <c r="B16" s="360">
        <f t="shared" si="1"/>
        <v>45018</v>
      </c>
      <c r="C16" s="360">
        <f t="shared" si="0"/>
        <v>45021</v>
      </c>
      <c r="D16" s="361" t="s">
        <v>517</v>
      </c>
      <c r="E16" s="362">
        <f t="shared" si="2"/>
        <v>45030</v>
      </c>
      <c r="F16" s="362">
        <f t="shared" si="3"/>
        <v>45054</v>
      </c>
      <c r="G16" s="362">
        <f t="shared" si="4"/>
        <v>45064</v>
      </c>
      <c r="H16" s="362">
        <f t="shared" si="5"/>
        <v>45070</v>
      </c>
      <c r="I16" s="362">
        <f t="shared" si="6"/>
        <v>45075</v>
      </c>
    </row>
    <row r="17" spans="1:9" s="333" customFormat="1" ht="20.100000000000001" customHeight="1">
      <c r="A17" s="360" t="s">
        <v>518</v>
      </c>
      <c r="B17" s="360">
        <f t="shared" si="1"/>
        <v>45025</v>
      </c>
      <c r="C17" s="360">
        <f t="shared" si="0"/>
        <v>45028</v>
      </c>
      <c r="D17" s="361" t="s">
        <v>519</v>
      </c>
      <c r="E17" s="362">
        <f t="shared" si="2"/>
        <v>45037</v>
      </c>
      <c r="F17" s="362">
        <f t="shared" si="3"/>
        <v>45061</v>
      </c>
      <c r="G17" s="362">
        <f t="shared" si="4"/>
        <v>45071</v>
      </c>
      <c r="H17" s="362">
        <f t="shared" si="5"/>
        <v>45077</v>
      </c>
      <c r="I17" s="362">
        <f t="shared" si="6"/>
        <v>45082</v>
      </c>
    </row>
    <row r="18" spans="1:9" s="333" customFormat="1" ht="20.100000000000001" customHeight="1">
      <c r="A18" s="360" t="s">
        <v>520</v>
      </c>
      <c r="B18" s="360">
        <f t="shared" si="1"/>
        <v>45032</v>
      </c>
      <c r="C18" s="360">
        <f t="shared" si="0"/>
        <v>45035</v>
      </c>
      <c r="D18" s="361" t="s">
        <v>494</v>
      </c>
      <c r="E18" s="362">
        <f t="shared" si="2"/>
        <v>45044</v>
      </c>
      <c r="F18" s="362">
        <f t="shared" si="3"/>
        <v>45068</v>
      </c>
      <c r="G18" s="362">
        <f t="shared" si="4"/>
        <v>45078</v>
      </c>
      <c r="H18" s="362">
        <f t="shared" si="5"/>
        <v>45084</v>
      </c>
      <c r="I18" s="362">
        <f t="shared" si="6"/>
        <v>45089</v>
      </c>
    </row>
    <row r="19" spans="1:9" s="333" customFormat="1" ht="20.100000000000001" customHeight="1">
      <c r="A19" s="360" t="s">
        <v>521</v>
      </c>
      <c r="B19" s="360">
        <f t="shared" si="1"/>
        <v>45039</v>
      </c>
      <c r="C19" s="360">
        <f t="shared" si="0"/>
        <v>45042</v>
      </c>
      <c r="D19" s="361" t="s">
        <v>522</v>
      </c>
      <c r="E19" s="362">
        <f t="shared" si="2"/>
        <v>45051</v>
      </c>
      <c r="F19" s="362">
        <f t="shared" si="3"/>
        <v>45075</v>
      </c>
      <c r="G19" s="362">
        <f t="shared" si="4"/>
        <v>45085</v>
      </c>
      <c r="H19" s="362">
        <f t="shared" si="5"/>
        <v>45091</v>
      </c>
      <c r="I19" s="362">
        <f t="shared" si="6"/>
        <v>45096</v>
      </c>
    </row>
    <row r="20" spans="1:9" s="333" customFormat="1" ht="20.100000000000001" customHeight="1">
      <c r="A20" s="360" t="s">
        <v>523</v>
      </c>
      <c r="B20" s="360">
        <f t="shared" si="1"/>
        <v>45046</v>
      </c>
      <c r="C20" s="360">
        <f t="shared" si="0"/>
        <v>45049</v>
      </c>
      <c r="D20" s="361" t="s">
        <v>524</v>
      </c>
      <c r="E20" s="362">
        <f t="shared" si="2"/>
        <v>45058</v>
      </c>
      <c r="F20" s="362">
        <f t="shared" si="3"/>
        <v>45082</v>
      </c>
      <c r="G20" s="362">
        <f t="shared" si="4"/>
        <v>45092</v>
      </c>
      <c r="H20" s="362">
        <f t="shared" si="5"/>
        <v>45098</v>
      </c>
      <c r="I20" s="362">
        <f t="shared" si="6"/>
        <v>45103</v>
      </c>
    </row>
    <row r="21" spans="1:9" s="333" customFormat="1" ht="20.100000000000001" customHeight="1">
      <c r="A21" s="360" t="s">
        <v>525</v>
      </c>
      <c r="B21" s="360">
        <f t="shared" si="1"/>
        <v>45053</v>
      </c>
      <c r="C21" s="360">
        <f t="shared" si="0"/>
        <v>45056</v>
      </c>
      <c r="D21" s="361" t="s">
        <v>526</v>
      </c>
      <c r="E21" s="362">
        <f t="shared" si="2"/>
        <v>45065</v>
      </c>
      <c r="F21" s="362">
        <f t="shared" si="3"/>
        <v>45089</v>
      </c>
      <c r="G21" s="362">
        <f t="shared" si="4"/>
        <v>45099</v>
      </c>
      <c r="H21" s="362">
        <f t="shared" si="5"/>
        <v>45105</v>
      </c>
      <c r="I21" s="362">
        <f t="shared" si="6"/>
        <v>45110</v>
      </c>
    </row>
    <row r="22" spans="1:9" s="333" customFormat="1" ht="20.100000000000001" customHeight="1">
      <c r="A22" s="360" t="s">
        <v>527</v>
      </c>
      <c r="B22" s="360">
        <f t="shared" si="1"/>
        <v>45060</v>
      </c>
      <c r="C22" s="360">
        <f t="shared" si="0"/>
        <v>45063</v>
      </c>
      <c r="D22" s="361" t="s">
        <v>528</v>
      </c>
      <c r="E22" s="362">
        <f t="shared" si="2"/>
        <v>45072</v>
      </c>
      <c r="F22" s="362">
        <f t="shared" si="3"/>
        <v>45096</v>
      </c>
      <c r="G22" s="362">
        <f t="shared" si="4"/>
        <v>45106</v>
      </c>
      <c r="H22" s="362">
        <f t="shared" si="5"/>
        <v>45112</v>
      </c>
      <c r="I22" s="362">
        <f t="shared" si="6"/>
        <v>45117</v>
      </c>
    </row>
    <row r="23" spans="1:9" s="333" customFormat="1" ht="27" customHeight="1">
      <c r="A23" s="363"/>
      <c r="B23" s="363"/>
      <c r="C23" s="363"/>
      <c r="D23" s="364"/>
      <c r="E23" s="365"/>
      <c r="F23" s="365"/>
      <c r="G23" s="365"/>
      <c r="H23" s="365"/>
      <c r="I23" s="365"/>
    </row>
    <row r="24" spans="1:9" s="369" customFormat="1" ht="18.75" customHeight="1">
      <c r="A24" s="366" t="s">
        <v>529</v>
      </c>
      <c r="B24" s="367"/>
      <c r="C24" s="367"/>
      <c r="D24" s="368"/>
      <c r="E24" s="368"/>
      <c r="F24" s="368"/>
      <c r="G24" s="368"/>
      <c r="H24" s="368"/>
    </row>
    <row r="25" spans="1:9" s="339" customFormat="1">
      <c r="A25" s="370" t="s">
        <v>429</v>
      </c>
      <c r="B25" s="370"/>
      <c r="C25" s="370"/>
      <c r="D25" s="370"/>
      <c r="E25" s="370"/>
      <c r="F25" s="370"/>
      <c r="G25" s="370"/>
      <c r="H25" s="370"/>
    </row>
    <row r="26" spans="1:9" s="339" customFormat="1">
      <c r="A26" s="342" t="s">
        <v>430</v>
      </c>
      <c r="B26" s="342"/>
      <c r="C26" s="343"/>
      <c r="D26" s="343"/>
      <c r="E26" s="343"/>
      <c r="F26" s="343"/>
      <c r="G26" s="343"/>
      <c r="H26" s="343"/>
      <c r="I26" s="344"/>
    </row>
    <row r="27" spans="1:9" s="339" customFormat="1">
      <c r="A27" s="342" t="s">
        <v>431</v>
      </c>
      <c r="B27" s="342"/>
      <c r="C27" s="343"/>
      <c r="D27" s="343"/>
      <c r="E27" s="343"/>
      <c r="F27" s="343"/>
      <c r="G27" s="343"/>
      <c r="H27" s="343"/>
      <c r="I27" s="344"/>
    </row>
    <row r="28" spans="1:9" s="339" customFormat="1">
      <c r="A28" s="342" t="s">
        <v>432</v>
      </c>
      <c r="B28" s="342"/>
      <c r="C28" s="343"/>
      <c r="D28" s="343"/>
      <c r="E28" s="343"/>
      <c r="F28" s="343"/>
      <c r="G28" s="343"/>
      <c r="H28" s="343"/>
      <c r="I28" s="344"/>
    </row>
    <row r="29" spans="1:9" s="339" customFormat="1">
      <c r="A29" s="345"/>
      <c r="B29" s="345"/>
      <c r="C29" s="346"/>
      <c r="D29" s="346"/>
      <c r="E29" s="346"/>
      <c r="F29" s="346"/>
      <c r="G29" s="346"/>
      <c r="H29" s="346"/>
      <c r="I29" s="347"/>
    </row>
    <row r="30" spans="1:9" s="339" customFormat="1">
      <c r="A30" s="347"/>
      <c r="B30" s="347"/>
      <c r="C30" s="347"/>
      <c r="D30" s="347"/>
      <c r="E30" s="347"/>
      <c r="F30" s="347"/>
      <c r="G30" s="347"/>
      <c r="H30" s="347"/>
      <c r="I30" s="347"/>
    </row>
    <row r="31" spans="1:9" s="339" customFormat="1">
      <c r="A31" s="378" t="s">
        <v>42</v>
      </c>
      <c r="B31" s="348"/>
      <c r="C31" s="348"/>
      <c r="D31" s="348"/>
      <c r="E31" s="348"/>
      <c r="F31" s="348"/>
      <c r="G31" s="348"/>
      <c r="H31" s="348"/>
      <c r="I31" s="347"/>
    </row>
    <row r="32" spans="1:9" s="339" customFormat="1">
      <c r="A32" s="379" t="s">
        <v>545</v>
      </c>
      <c r="B32" s="348"/>
      <c r="C32" s="348"/>
      <c r="D32" s="348"/>
      <c r="E32" s="348"/>
      <c r="F32" s="348"/>
      <c r="G32" s="348"/>
      <c r="H32" s="348"/>
      <c r="I32" s="348"/>
    </row>
    <row r="33" spans="1:9" s="339" customFormat="1">
      <c r="A33" s="314" t="s">
        <v>433</v>
      </c>
      <c r="B33" s="348"/>
      <c r="C33" s="348"/>
      <c r="D33" s="348"/>
      <c r="E33" s="348"/>
      <c r="F33" s="348"/>
      <c r="G33" s="348"/>
      <c r="H33" s="348"/>
      <c r="I33" s="348"/>
    </row>
    <row r="34" spans="1:9" s="339" customFormat="1">
      <c r="A34" s="347"/>
      <c r="B34" s="347"/>
      <c r="C34" s="347"/>
      <c r="D34" s="347"/>
      <c r="E34" s="347"/>
      <c r="F34" s="347"/>
      <c r="G34" s="347"/>
      <c r="H34" s="347"/>
      <c r="I34" s="348"/>
    </row>
    <row r="35" spans="1:9" s="339" customFormat="1">
      <c r="A35" s="316" t="s">
        <v>445</v>
      </c>
      <c r="B35" s="315"/>
      <c r="C35" s="315"/>
      <c r="D35" s="315"/>
      <c r="E35" s="316" t="s">
        <v>434</v>
      </c>
      <c r="F35" s="315"/>
      <c r="G35" s="347"/>
      <c r="H35" s="347"/>
      <c r="I35" s="347"/>
    </row>
    <row r="36" spans="1:9" s="339" customFormat="1">
      <c r="A36" s="317" t="s">
        <v>435</v>
      </c>
      <c r="B36" s="313" t="s">
        <v>440</v>
      </c>
      <c r="C36" s="313"/>
      <c r="D36" s="313"/>
      <c r="E36" s="317" t="s">
        <v>435</v>
      </c>
      <c r="F36" s="313" t="s">
        <v>436</v>
      </c>
      <c r="G36" s="348"/>
      <c r="H36" s="348"/>
      <c r="I36" s="348"/>
    </row>
    <row r="37" spans="1:9" s="339" customFormat="1">
      <c r="A37" s="317" t="s">
        <v>437</v>
      </c>
      <c r="B37" s="313" t="s">
        <v>440</v>
      </c>
      <c r="C37" s="313"/>
      <c r="D37" s="313"/>
      <c r="E37" s="317" t="s">
        <v>437</v>
      </c>
      <c r="F37" s="313" t="s">
        <v>436</v>
      </c>
      <c r="G37" s="348"/>
      <c r="H37" s="348"/>
      <c r="I37" s="348"/>
    </row>
    <row r="38" spans="1:9" s="339" customFormat="1">
      <c r="A38" s="317" t="s">
        <v>438</v>
      </c>
      <c r="B38" s="313" t="s">
        <v>442</v>
      </c>
      <c r="C38" s="313"/>
      <c r="D38" s="313"/>
      <c r="E38" s="317" t="s">
        <v>438</v>
      </c>
      <c r="F38" s="313" t="s">
        <v>439</v>
      </c>
      <c r="G38" s="348"/>
      <c r="H38" s="348"/>
      <c r="I38" s="348"/>
    </row>
    <row r="39" spans="1:9" s="339" customFormat="1" ht="15">
      <c r="A39" s="308"/>
      <c r="B39" s="308"/>
      <c r="C39" s="315"/>
      <c r="D39" s="315"/>
      <c r="E39" s="308"/>
      <c r="F39" s="308"/>
      <c r="G39" s="347"/>
      <c r="H39" s="347"/>
      <c r="I39" s="348"/>
    </row>
    <row r="40" spans="1:9" s="339" customFormat="1" ht="15">
      <c r="A40" s="316" t="s">
        <v>447</v>
      </c>
      <c r="B40" s="315"/>
      <c r="C40" s="313"/>
      <c r="D40" s="313"/>
      <c r="E40" s="308"/>
      <c r="F40" s="308"/>
      <c r="G40" s="348"/>
      <c r="H40" s="348"/>
      <c r="I40" s="348"/>
    </row>
    <row r="41" spans="1:9" ht="15">
      <c r="A41" s="317" t="s">
        <v>435</v>
      </c>
      <c r="B41" s="313" t="s">
        <v>441</v>
      </c>
      <c r="C41" s="313"/>
      <c r="D41" s="313"/>
      <c r="E41" s="308"/>
      <c r="F41" s="308"/>
      <c r="G41" s="348"/>
      <c r="H41" s="348"/>
    </row>
    <row r="42" spans="1:9" ht="15">
      <c r="A42" s="317" t="s">
        <v>437</v>
      </c>
      <c r="B42" s="313" t="s">
        <v>441</v>
      </c>
      <c r="C42" s="313"/>
      <c r="D42" s="313"/>
      <c r="E42" s="308"/>
      <c r="F42" s="308"/>
      <c r="G42" s="348"/>
      <c r="H42" s="348"/>
    </row>
    <row r="43" spans="1:9">
      <c r="A43" s="317" t="s">
        <v>438</v>
      </c>
      <c r="B43" s="313" t="s">
        <v>443</v>
      </c>
      <c r="C43" s="313"/>
      <c r="D43" s="313"/>
      <c r="E43" s="313"/>
      <c r="F43" s="313"/>
      <c r="G43" s="348"/>
      <c r="H43" s="348"/>
    </row>
    <row r="44" spans="1:9" ht="15">
      <c r="A44" s="349" t="s">
        <v>444</v>
      </c>
      <c r="B44" s="319" t="s">
        <v>446</v>
      </c>
      <c r="C44" s="348"/>
      <c r="D44" s="348"/>
      <c r="E44" s="348"/>
      <c r="F44" s="348"/>
      <c r="G44" s="348"/>
      <c r="H44" s="348"/>
    </row>
    <row r="45" spans="1:9">
      <c r="A45" s="333"/>
      <c r="B45" s="350"/>
      <c r="C45" s="333"/>
      <c r="D45" s="333"/>
      <c r="E45" s="333"/>
      <c r="F45" s="333"/>
      <c r="G45" s="333"/>
      <c r="H45" s="333"/>
    </row>
    <row r="46" spans="1:9">
      <c r="A46" s="333"/>
      <c r="B46" s="350"/>
      <c r="C46" s="333"/>
      <c r="D46" s="333"/>
      <c r="E46" s="333"/>
      <c r="F46" s="333"/>
      <c r="G46" s="333"/>
      <c r="H46" s="333"/>
    </row>
    <row r="47" spans="1:9">
      <c r="A47" s="333"/>
      <c r="B47" s="350"/>
      <c r="C47" s="333"/>
      <c r="D47" s="333"/>
      <c r="E47" s="333"/>
      <c r="F47" s="333"/>
      <c r="G47" s="333"/>
      <c r="H47" s="333"/>
    </row>
    <row r="48" spans="1:9">
      <c r="A48" s="333"/>
      <c r="B48" s="350"/>
      <c r="C48" s="333"/>
      <c r="D48" s="333"/>
      <c r="E48" s="333"/>
      <c r="F48" s="333"/>
      <c r="G48" s="333"/>
      <c r="H48" s="333"/>
    </row>
  </sheetData>
  <mergeCells count="3">
    <mergeCell ref="A9:A10"/>
    <mergeCell ref="D9:D10"/>
    <mergeCell ref="A25:H25"/>
  </mergeCells>
  <hyperlinks>
    <hyperlink ref="A33" r:id="rId1" xr:uid="{30DE2757-9392-4ED0-802B-93AC6DF67F77}"/>
    <hyperlink ref="B44" r:id="rId2" xr:uid="{5F9D3091-28BD-4BBB-B334-836C4E964E74}"/>
  </hyperlinks>
  <pageMargins left="0.7" right="0.7" top="0.75" bottom="0.75" header="0.3" footer="0.3"/>
  <pageSetup orientation="portrait" r:id="rId3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55687-D96C-493F-B874-09B6BD1D4C61}">
  <dimension ref="A1:K49"/>
  <sheetViews>
    <sheetView topLeftCell="A10" workbookViewId="0">
      <selection activeCell="M40" sqref="M40"/>
    </sheetView>
  </sheetViews>
  <sheetFormatPr defaultColWidth="9.140625" defaultRowHeight="12.75"/>
  <cols>
    <col min="1" max="1" width="32.7109375" style="368" customWidth="1"/>
    <col min="2" max="2" width="8.42578125" style="371" customWidth="1"/>
    <col min="3" max="3" width="9.7109375" style="368" customWidth="1"/>
    <col min="4" max="4" width="27.42578125" style="368" customWidth="1"/>
    <col min="5" max="5" width="11.42578125" style="368" customWidth="1"/>
    <col min="6" max="10" width="11.85546875" style="368" customWidth="1"/>
    <col min="11" max="16384" width="9.140625" style="368"/>
  </cols>
  <sheetData>
    <row r="1" spans="1:11" s="352" customFormat="1" ht="18">
      <c r="A1" s="351"/>
      <c r="E1" s="353"/>
      <c r="F1" s="354"/>
      <c r="G1" s="354"/>
      <c r="H1" s="354"/>
    </row>
    <row r="2" spans="1:11" s="352" customFormat="1" ht="18">
      <c r="A2" s="351"/>
      <c r="E2" s="353"/>
      <c r="F2" s="354"/>
      <c r="G2" s="354"/>
      <c r="H2" s="354"/>
    </row>
    <row r="3" spans="1:11" s="352" customFormat="1">
      <c r="E3" s="353"/>
      <c r="F3" s="354"/>
      <c r="G3" s="354"/>
      <c r="H3" s="354"/>
    </row>
    <row r="4" spans="1:11" s="352" customFormat="1">
      <c r="E4" s="353"/>
      <c r="F4" s="354"/>
      <c r="G4" s="354"/>
      <c r="H4" s="354"/>
    </row>
    <row r="5" spans="1:11" s="352" customFormat="1">
      <c r="A5" s="285" t="s">
        <v>449</v>
      </c>
      <c r="E5" s="353"/>
      <c r="F5" s="354"/>
      <c r="G5" s="354"/>
      <c r="H5" s="354"/>
    </row>
    <row r="6" spans="1:11" s="352" customFormat="1" ht="33.75" customHeight="1">
      <c r="A6" s="320" t="s">
        <v>76</v>
      </c>
      <c r="E6" s="353"/>
      <c r="F6" s="354"/>
      <c r="G6" s="354"/>
      <c r="H6" s="354"/>
    </row>
    <row r="7" spans="1:11" s="352" customFormat="1" ht="6.75" customHeight="1">
      <c r="E7" s="353"/>
      <c r="F7" s="354"/>
      <c r="G7" s="354"/>
      <c r="H7" s="354"/>
    </row>
    <row r="8" spans="1:11" s="352" customFormat="1">
      <c r="A8" s="355" t="s">
        <v>450</v>
      </c>
      <c r="E8" s="356" t="s">
        <v>499</v>
      </c>
      <c r="F8" s="357">
        <f ca="1">TODAY()</f>
        <v>45021</v>
      </c>
      <c r="G8" s="357"/>
      <c r="H8" s="357"/>
    </row>
    <row r="9" spans="1:11" s="329" customFormat="1" ht="24.75" customHeight="1">
      <c r="A9" s="358" t="s">
        <v>451</v>
      </c>
      <c r="B9" s="359" t="s">
        <v>45</v>
      </c>
      <c r="C9" s="359" t="s">
        <v>500</v>
      </c>
      <c r="D9" s="358" t="s">
        <v>501</v>
      </c>
      <c r="E9" s="359" t="s">
        <v>500</v>
      </c>
      <c r="F9" s="359" t="s">
        <v>502</v>
      </c>
      <c r="G9" s="359" t="s">
        <v>530</v>
      </c>
      <c r="H9" s="359" t="s">
        <v>531</v>
      </c>
      <c r="I9" s="359" t="s">
        <v>504</v>
      </c>
      <c r="J9" s="359" t="s">
        <v>532</v>
      </c>
      <c r="K9" s="372"/>
    </row>
    <row r="10" spans="1:11" s="329" customFormat="1" ht="21" customHeight="1">
      <c r="A10" s="358"/>
      <c r="B10" s="359" t="s">
        <v>78</v>
      </c>
      <c r="C10" s="359" t="s">
        <v>90</v>
      </c>
      <c r="D10" s="358"/>
      <c r="E10" s="359" t="s">
        <v>78</v>
      </c>
      <c r="F10" s="359" t="s">
        <v>90</v>
      </c>
      <c r="G10" s="359" t="s">
        <v>90</v>
      </c>
      <c r="H10" s="359" t="s">
        <v>90</v>
      </c>
      <c r="I10" s="359" t="s">
        <v>90</v>
      </c>
      <c r="J10" s="359" t="s">
        <v>90</v>
      </c>
      <c r="K10" s="372"/>
    </row>
    <row r="11" spans="1:11" s="333" customFormat="1" ht="20.100000000000001" customHeight="1">
      <c r="A11" s="360" t="s">
        <v>506</v>
      </c>
      <c r="B11" s="360">
        <v>44983</v>
      </c>
      <c r="C11" s="360">
        <f t="shared" ref="C11:C21" si="0">B11+3</f>
        <v>44986</v>
      </c>
      <c r="D11" s="373" t="s">
        <v>533</v>
      </c>
      <c r="E11" s="362">
        <f>B11+6</f>
        <v>44989</v>
      </c>
      <c r="F11" s="362">
        <f>B11+30</f>
        <v>45013</v>
      </c>
      <c r="G11" s="362">
        <f>B11+32</f>
        <v>45015</v>
      </c>
      <c r="H11" s="362">
        <f>B11+24</f>
        <v>45007</v>
      </c>
      <c r="I11" s="362">
        <f>B11+41</f>
        <v>45024</v>
      </c>
      <c r="J11" s="362">
        <f>B11+44</f>
        <v>45027</v>
      </c>
      <c r="K11" s="374"/>
    </row>
    <row r="12" spans="1:11" s="333" customFormat="1" ht="20.100000000000001" customHeight="1">
      <c r="A12" s="360" t="s">
        <v>508</v>
      </c>
      <c r="B12" s="360">
        <f t="shared" ref="B12:B21" si="1">B11+7</f>
        <v>44990</v>
      </c>
      <c r="C12" s="360">
        <f t="shared" si="0"/>
        <v>44993</v>
      </c>
      <c r="D12" s="373" t="s">
        <v>534</v>
      </c>
      <c r="E12" s="362">
        <f t="shared" ref="E12:E21" si="2">B12+6</f>
        <v>44996</v>
      </c>
      <c r="F12" s="362">
        <f t="shared" ref="F12:F21" si="3">B12+30</f>
        <v>45020</v>
      </c>
      <c r="G12" s="362">
        <f t="shared" ref="G12:G21" si="4">B12+32</f>
        <v>45022</v>
      </c>
      <c r="H12" s="362">
        <f t="shared" ref="H12:H21" si="5">B12+24</f>
        <v>45014</v>
      </c>
      <c r="I12" s="362">
        <f t="shared" ref="I12:I21" si="6">B12+41</f>
        <v>45031</v>
      </c>
      <c r="J12" s="362">
        <f t="shared" ref="J12:J21" si="7">B12+44</f>
        <v>45034</v>
      </c>
      <c r="K12" s="374"/>
    </row>
    <row r="13" spans="1:11" s="333" customFormat="1" ht="20.100000000000001" customHeight="1">
      <c r="A13" s="360" t="s">
        <v>510</v>
      </c>
      <c r="B13" s="360">
        <f t="shared" si="1"/>
        <v>44997</v>
      </c>
      <c r="C13" s="360">
        <f t="shared" si="0"/>
        <v>45000</v>
      </c>
      <c r="D13" s="373" t="s">
        <v>535</v>
      </c>
      <c r="E13" s="362">
        <f t="shared" si="2"/>
        <v>45003</v>
      </c>
      <c r="F13" s="362">
        <f t="shared" si="3"/>
        <v>45027</v>
      </c>
      <c r="G13" s="362">
        <f t="shared" si="4"/>
        <v>45029</v>
      </c>
      <c r="H13" s="362">
        <f t="shared" si="5"/>
        <v>45021</v>
      </c>
      <c r="I13" s="362">
        <f t="shared" si="6"/>
        <v>45038</v>
      </c>
      <c r="J13" s="362">
        <f t="shared" si="7"/>
        <v>45041</v>
      </c>
      <c r="K13" s="374"/>
    </row>
    <row r="14" spans="1:11" s="333" customFormat="1" ht="20.100000000000001" customHeight="1">
      <c r="A14" s="360" t="s">
        <v>512</v>
      </c>
      <c r="B14" s="360">
        <f t="shared" si="1"/>
        <v>45004</v>
      </c>
      <c r="C14" s="360">
        <f t="shared" si="0"/>
        <v>45007</v>
      </c>
      <c r="D14" s="373" t="s">
        <v>536</v>
      </c>
      <c r="E14" s="362">
        <f t="shared" si="2"/>
        <v>45010</v>
      </c>
      <c r="F14" s="362">
        <f t="shared" si="3"/>
        <v>45034</v>
      </c>
      <c r="G14" s="362">
        <f t="shared" si="4"/>
        <v>45036</v>
      </c>
      <c r="H14" s="362">
        <f t="shared" si="5"/>
        <v>45028</v>
      </c>
      <c r="I14" s="362">
        <f t="shared" si="6"/>
        <v>45045</v>
      </c>
      <c r="J14" s="362">
        <f t="shared" si="7"/>
        <v>45048</v>
      </c>
      <c r="K14" s="374"/>
    </row>
    <row r="15" spans="1:11" s="333" customFormat="1" ht="20.100000000000001" customHeight="1">
      <c r="A15" s="360" t="s">
        <v>514</v>
      </c>
      <c r="B15" s="360">
        <f t="shared" si="1"/>
        <v>45011</v>
      </c>
      <c r="C15" s="360">
        <f t="shared" si="0"/>
        <v>45014</v>
      </c>
      <c r="D15" s="373" t="s">
        <v>537</v>
      </c>
      <c r="E15" s="362">
        <f t="shared" si="2"/>
        <v>45017</v>
      </c>
      <c r="F15" s="362">
        <f t="shared" si="3"/>
        <v>45041</v>
      </c>
      <c r="G15" s="362">
        <f t="shared" si="4"/>
        <v>45043</v>
      </c>
      <c r="H15" s="362">
        <f t="shared" si="5"/>
        <v>45035</v>
      </c>
      <c r="I15" s="362">
        <f t="shared" si="6"/>
        <v>45052</v>
      </c>
      <c r="J15" s="362">
        <f t="shared" si="7"/>
        <v>45055</v>
      </c>
      <c r="K15" s="374"/>
    </row>
    <row r="16" spans="1:11" s="333" customFormat="1" ht="20.100000000000001" customHeight="1">
      <c r="A16" s="360" t="s">
        <v>516</v>
      </c>
      <c r="B16" s="360">
        <f t="shared" si="1"/>
        <v>45018</v>
      </c>
      <c r="C16" s="360">
        <f t="shared" si="0"/>
        <v>45021</v>
      </c>
      <c r="D16" s="373" t="s">
        <v>538</v>
      </c>
      <c r="E16" s="362">
        <f t="shared" si="2"/>
        <v>45024</v>
      </c>
      <c r="F16" s="362">
        <f t="shared" si="3"/>
        <v>45048</v>
      </c>
      <c r="G16" s="362">
        <f t="shared" si="4"/>
        <v>45050</v>
      </c>
      <c r="H16" s="362">
        <f t="shared" si="5"/>
        <v>45042</v>
      </c>
      <c r="I16" s="362">
        <f t="shared" si="6"/>
        <v>45059</v>
      </c>
      <c r="J16" s="362">
        <f t="shared" si="7"/>
        <v>45062</v>
      </c>
      <c r="K16" s="374"/>
    </row>
    <row r="17" spans="1:11" s="333" customFormat="1" ht="20.100000000000001" customHeight="1">
      <c r="A17" s="360" t="s">
        <v>518</v>
      </c>
      <c r="B17" s="360">
        <f t="shared" si="1"/>
        <v>45025</v>
      </c>
      <c r="C17" s="360">
        <f t="shared" si="0"/>
        <v>45028</v>
      </c>
      <c r="D17" s="373" t="s">
        <v>539</v>
      </c>
      <c r="E17" s="362">
        <f t="shared" si="2"/>
        <v>45031</v>
      </c>
      <c r="F17" s="362">
        <f t="shared" si="3"/>
        <v>45055</v>
      </c>
      <c r="G17" s="362">
        <f t="shared" si="4"/>
        <v>45057</v>
      </c>
      <c r="H17" s="362">
        <f t="shared" si="5"/>
        <v>45049</v>
      </c>
      <c r="I17" s="362">
        <f t="shared" si="6"/>
        <v>45066</v>
      </c>
      <c r="J17" s="362">
        <f t="shared" si="7"/>
        <v>45069</v>
      </c>
      <c r="K17" s="374"/>
    </row>
    <row r="18" spans="1:11" s="333" customFormat="1" ht="20.100000000000001" customHeight="1">
      <c r="A18" s="360" t="s">
        <v>520</v>
      </c>
      <c r="B18" s="360">
        <f t="shared" si="1"/>
        <v>45032</v>
      </c>
      <c r="C18" s="360">
        <f t="shared" si="0"/>
        <v>45035</v>
      </c>
      <c r="D18" s="373" t="s">
        <v>540</v>
      </c>
      <c r="E18" s="362">
        <f t="shared" si="2"/>
        <v>45038</v>
      </c>
      <c r="F18" s="362">
        <f t="shared" si="3"/>
        <v>45062</v>
      </c>
      <c r="G18" s="362">
        <f t="shared" si="4"/>
        <v>45064</v>
      </c>
      <c r="H18" s="362">
        <f t="shared" si="5"/>
        <v>45056</v>
      </c>
      <c r="I18" s="362">
        <f t="shared" si="6"/>
        <v>45073</v>
      </c>
      <c r="J18" s="362">
        <f t="shared" si="7"/>
        <v>45076</v>
      </c>
      <c r="K18" s="374"/>
    </row>
    <row r="19" spans="1:11" s="333" customFormat="1" ht="20.100000000000001" customHeight="1">
      <c r="A19" s="360" t="s">
        <v>521</v>
      </c>
      <c r="B19" s="360">
        <f t="shared" si="1"/>
        <v>45039</v>
      </c>
      <c r="C19" s="360">
        <f t="shared" si="0"/>
        <v>45042</v>
      </c>
      <c r="D19" s="373" t="s">
        <v>541</v>
      </c>
      <c r="E19" s="362">
        <f t="shared" si="2"/>
        <v>45045</v>
      </c>
      <c r="F19" s="362">
        <f t="shared" si="3"/>
        <v>45069</v>
      </c>
      <c r="G19" s="362">
        <f t="shared" si="4"/>
        <v>45071</v>
      </c>
      <c r="H19" s="362">
        <f t="shared" si="5"/>
        <v>45063</v>
      </c>
      <c r="I19" s="362">
        <f t="shared" si="6"/>
        <v>45080</v>
      </c>
      <c r="J19" s="362">
        <f t="shared" si="7"/>
        <v>45083</v>
      </c>
      <c r="K19" s="374"/>
    </row>
    <row r="20" spans="1:11" s="333" customFormat="1" ht="20.100000000000001" customHeight="1">
      <c r="A20" s="360" t="s">
        <v>523</v>
      </c>
      <c r="B20" s="360">
        <f t="shared" si="1"/>
        <v>45046</v>
      </c>
      <c r="C20" s="360">
        <f t="shared" si="0"/>
        <v>45049</v>
      </c>
      <c r="D20" s="373" t="s">
        <v>542</v>
      </c>
      <c r="E20" s="362">
        <f t="shared" si="2"/>
        <v>45052</v>
      </c>
      <c r="F20" s="362">
        <f t="shared" si="3"/>
        <v>45076</v>
      </c>
      <c r="G20" s="362">
        <f t="shared" si="4"/>
        <v>45078</v>
      </c>
      <c r="H20" s="362">
        <f t="shared" si="5"/>
        <v>45070</v>
      </c>
      <c r="I20" s="362">
        <f t="shared" si="6"/>
        <v>45087</v>
      </c>
      <c r="J20" s="362">
        <f t="shared" si="7"/>
        <v>45090</v>
      </c>
      <c r="K20" s="374"/>
    </row>
    <row r="21" spans="1:11" s="333" customFormat="1" ht="20.100000000000001" customHeight="1">
      <c r="A21" s="360" t="s">
        <v>525</v>
      </c>
      <c r="B21" s="360">
        <f t="shared" si="1"/>
        <v>45053</v>
      </c>
      <c r="C21" s="360">
        <f t="shared" si="0"/>
        <v>45056</v>
      </c>
      <c r="D21" s="373" t="s">
        <v>543</v>
      </c>
      <c r="E21" s="362">
        <f t="shared" si="2"/>
        <v>45059</v>
      </c>
      <c r="F21" s="362">
        <f t="shared" si="3"/>
        <v>45083</v>
      </c>
      <c r="G21" s="362">
        <f t="shared" si="4"/>
        <v>45085</v>
      </c>
      <c r="H21" s="362">
        <f t="shared" si="5"/>
        <v>45077</v>
      </c>
      <c r="I21" s="362">
        <f t="shared" si="6"/>
        <v>45094</v>
      </c>
      <c r="J21" s="362">
        <f t="shared" si="7"/>
        <v>45097</v>
      </c>
      <c r="K21" s="374"/>
    </row>
    <row r="22" spans="1:11" s="333" customFormat="1" ht="20.100000000000001" customHeight="1">
      <c r="A22" s="363"/>
      <c r="B22" s="363"/>
      <c r="C22" s="363"/>
      <c r="D22" s="364"/>
      <c r="E22" s="365"/>
      <c r="F22" s="365"/>
      <c r="G22" s="365"/>
      <c r="H22" s="365"/>
      <c r="I22" s="365"/>
      <c r="J22" s="365"/>
      <c r="K22" s="374"/>
    </row>
    <row r="23" spans="1:11" s="333" customFormat="1" ht="20.100000000000001" customHeight="1">
      <c r="A23" s="363"/>
      <c r="B23" s="363"/>
      <c r="C23" s="363"/>
      <c r="D23" s="364"/>
      <c r="E23" s="365"/>
      <c r="F23" s="365"/>
      <c r="G23" s="365"/>
      <c r="H23" s="365"/>
      <c r="I23" s="365"/>
      <c r="J23" s="365"/>
      <c r="K23" s="374"/>
    </row>
    <row r="24" spans="1:11" s="352" customFormat="1" ht="8.25" customHeight="1">
      <c r="A24" s="375"/>
      <c r="B24" s="376"/>
      <c r="C24" s="376"/>
      <c r="D24" s="368"/>
    </row>
    <row r="25" spans="1:11" s="369" customFormat="1" ht="18.75" customHeight="1">
      <c r="A25" s="366" t="s">
        <v>544</v>
      </c>
      <c r="B25" s="367"/>
      <c r="C25" s="367"/>
      <c r="D25" s="368"/>
      <c r="E25" s="368"/>
      <c r="F25" s="368"/>
      <c r="G25" s="368"/>
      <c r="H25" s="368"/>
      <c r="I25" s="368"/>
    </row>
    <row r="26" spans="1:11" s="369" customFormat="1" ht="18.75" customHeight="1">
      <c r="A26" s="366" t="s">
        <v>529</v>
      </c>
      <c r="B26" s="367"/>
      <c r="C26" s="367"/>
      <c r="D26" s="368"/>
      <c r="E26" s="368"/>
      <c r="F26" s="368"/>
      <c r="G26" s="368"/>
      <c r="H26" s="368"/>
      <c r="I26" s="368"/>
    </row>
    <row r="27" spans="1:11" s="339" customFormat="1">
      <c r="A27" s="370" t="s">
        <v>429</v>
      </c>
      <c r="B27" s="370"/>
      <c r="C27" s="370"/>
      <c r="D27" s="370"/>
      <c r="E27" s="370"/>
      <c r="F27" s="370"/>
      <c r="G27" s="370"/>
      <c r="H27" s="370"/>
      <c r="K27" s="377"/>
    </row>
    <row r="28" spans="1:11" s="339" customFormat="1">
      <c r="A28" s="342" t="s">
        <v>430</v>
      </c>
      <c r="B28" s="342"/>
      <c r="C28" s="343"/>
      <c r="D28" s="343"/>
      <c r="E28" s="343"/>
      <c r="F28" s="343"/>
      <c r="G28" s="343"/>
      <c r="H28" s="343"/>
      <c r="I28" s="344"/>
      <c r="J28" s="344"/>
      <c r="K28" s="344"/>
    </row>
    <row r="29" spans="1:11" s="339" customFormat="1">
      <c r="A29" s="342" t="s">
        <v>431</v>
      </c>
      <c r="B29" s="342"/>
      <c r="C29" s="343"/>
      <c r="D29" s="343"/>
      <c r="E29" s="343"/>
      <c r="F29" s="343"/>
      <c r="G29" s="343"/>
      <c r="H29" s="343"/>
      <c r="I29" s="344"/>
      <c r="J29" s="344"/>
      <c r="K29" s="344"/>
    </row>
    <row r="30" spans="1:11" s="339" customFormat="1">
      <c r="A30" s="342" t="s">
        <v>432</v>
      </c>
      <c r="B30" s="342"/>
      <c r="C30" s="343"/>
      <c r="D30" s="343"/>
      <c r="E30" s="343"/>
      <c r="F30" s="343"/>
      <c r="G30" s="343"/>
      <c r="H30" s="343"/>
      <c r="I30" s="344"/>
      <c r="J30" s="344"/>
      <c r="K30" s="344"/>
    </row>
    <row r="31" spans="1:11" s="339" customFormat="1">
      <c r="A31" s="345"/>
      <c r="B31" s="345"/>
      <c r="C31" s="346"/>
      <c r="D31" s="346"/>
      <c r="E31" s="346"/>
      <c r="F31" s="346"/>
      <c r="G31" s="346"/>
      <c r="H31" s="346"/>
      <c r="I31" s="347"/>
      <c r="J31" s="347"/>
      <c r="K31" s="347"/>
    </row>
    <row r="32" spans="1:11" s="339" customFormat="1">
      <c r="A32" s="378" t="s">
        <v>42</v>
      </c>
      <c r="B32" s="348"/>
      <c r="C32" s="348"/>
      <c r="D32" s="348"/>
      <c r="E32" s="348"/>
      <c r="F32" s="348"/>
      <c r="G32" s="348"/>
      <c r="H32" s="348"/>
      <c r="I32" s="348"/>
      <c r="J32" s="348"/>
      <c r="K32" s="348"/>
    </row>
    <row r="33" spans="1:11" s="339" customFormat="1">
      <c r="A33" s="379" t="s">
        <v>545</v>
      </c>
      <c r="B33" s="348"/>
      <c r="C33" s="348"/>
      <c r="D33" s="348"/>
      <c r="E33" s="348"/>
      <c r="F33" s="348"/>
      <c r="G33" s="348"/>
      <c r="H33" s="348"/>
      <c r="I33" s="348"/>
      <c r="J33" s="348"/>
      <c r="K33" s="348"/>
    </row>
    <row r="34" spans="1:11" s="339" customFormat="1">
      <c r="A34" s="314" t="s">
        <v>433</v>
      </c>
      <c r="B34" s="348"/>
      <c r="C34" s="348"/>
      <c r="D34" s="348"/>
      <c r="E34" s="348"/>
      <c r="F34" s="348"/>
      <c r="G34" s="348"/>
      <c r="H34" s="348"/>
      <c r="I34" s="348"/>
      <c r="J34" s="348"/>
      <c r="K34" s="348"/>
    </row>
    <row r="35" spans="1:11" s="339" customFormat="1">
      <c r="A35" s="347"/>
      <c r="B35" s="347"/>
      <c r="C35" s="347"/>
      <c r="D35" s="347"/>
      <c r="E35" s="347"/>
      <c r="F35" s="347"/>
      <c r="G35" s="347"/>
      <c r="H35" s="347"/>
      <c r="I35" s="347"/>
      <c r="J35" s="347"/>
      <c r="K35" s="347"/>
    </row>
    <row r="36" spans="1:11" s="339" customFormat="1">
      <c r="A36" s="316" t="s">
        <v>445</v>
      </c>
      <c r="B36" s="315"/>
      <c r="C36" s="315"/>
      <c r="D36" s="315"/>
      <c r="E36" s="316" t="s">
        <v>434</v>
      </c>
      <c r="F36" s="315"/>
      <c r="G36" s="347"/>
      <c r="H36" s="347"/>
      <c r="I36" s="347"/>
      <c r="J36" s="347"/>
      <c r="K36" s="347"/>
    </row>
    <row r="37" spans="1:11" s="339" customFormat="1">
      <c r="A37" s="317" t="s">
        <v>435</v>
      </c>
      <c r="B37" s="313" t="s">
        <v>440</v>
      </c>
      <c r="C37" s="313"/>
      <c r="D37" s="313"/>
      <c r="E37" s="317" t="s">
        <v>435</v>
      </c>
      <c r="F37" s="313" t="s">
        <v>436</v>
      </c>
      <c r="G37" s="348"/>
      <c r="H37" s="348"/>
      <c r="I37" s="348"/>
      <c r="J37" s="348"/>
      <c r="K37" s="348"/>
    </row>
    <row r="38" spans="1:11" s="339" customFormat="1">
      <c r="A38" s="317" t="s">
        <v>437</v>
      </c>
      <c r="B38" s="313" t="s">
        <v>440</v>
      </c>
      <c r="C38" s="313"/>
      <c r="D38" s="313"/>
      <c r="E38" s="317" t="s">
        <v>437</v>
      </c>
      <c r="F38" s="313" t="s">
        <v>436</v>
      </c>
      <c r="G38" s="348"/>
      <c r="H38" s="348"/>
      <c r="I38" s="348"/>
      <c r="J38" s="348"/>
      <c r="K38" s="348"/>
    </row>
    <row r="39" spans="1:11" s="339" customFormat="1">
      <c r="A39" s="317" t="s">
        <v>438</v>
      </c>
      <c r="B39" s="313" t="s">
        <v>442</v>
      </c>
      <c r="C39" s="313"/>
      <c r="D39" s="313"/>
      <c r="E39" s="317" t="s">
        <v>438</v>
      </c>
      <c r="F39" s="313" t="s">
        <v>439</v>
      </c>
      <c r="G39" s="348"/>
      <c r="H39" s="348"/>
      <c r="I39" s="348"/>
      <c r="J39" s="348"/>
      <c r="K39" s="348"/>
    </row>
    <row r="40" spans="1:11" s="339" customFormat="1" ht="15">
      <c r="A40" s="308"/>
      <c r="B40" s="308"/>
      <c r="C40" s="315"/>
      <c r="D40" s="315"/>
      <c r="E40" s="308"/>
      <c r="F40" s="308"/>
      <c r="G40" s="347"/>
      <c r="H40" s="347"/>
      <c r="I40" s="347"/>
      <c r="J40" s="347"/>
      <c r="K40" s="347"/>
    </row>
    <row r="41" spans="1:11" s="339" customFormat="1" ht="15">
      <c r="A41" s="316" t="s">
        <v>447</v>
      </c>
      <c r="B41" s="315"/>
      <c r="C41" s="313"/>
      <c r="D41" s="313"/>
      <c r="E41" s="308"/>
      <c r="F41" s="308"/>
      <c r="G41" s="348"/>
      <c r="H41" s="348"/>
      <c r="I41" s="348"/>
      <c r="J41" s="348"/>
      <c r="K41" s="348"/>
    </row>
    <row r="42" spans="1:11" s="339" customFormat="1" ht="15">
      <c r="A42" s="317" t="s">
        <v>435</v>
      </c>
      <c r="B42" s="313" t="s">
        <v>441</v>
      </c>
      <c r="C42" s="313"/>
      <c r="D42" s="313"/>
      <c r="E42" s="308"/>
      <c r="F42" s="308"/>
      <c r="G42" s="348"/>
      <c r="H42" s="348"/>
      <c r="I42" s="348"/>
      <c r="J42" s="348"/>
      <c r="K42" s="348"/>
    </row>
    <row r="43" spans="1:11" s="339" customFormat="1" ht="15">
      <c r="A43" s="317" t="s">
        <v>437</v>
      </c>
      <c r="B43" s="313" t="s">
        <v>441</v>
      </c>
      <c r="C43" s="313"/>
      <c r="D43" s="313"/>
      <c r="E43" s="308"/>
      <c r="F43" s="308"/>
      <c r="G43" s="348"/>
      <c r="H43" s="348"/>
      <c r="I43" s="348"/>
      <c r="J43" s="348"/>
      <c r="K43" s="348"/>
    </row>
    <row r="44" spans="1:11" s="339" customFormat="1">
      <c r="A44" s="317" t="s">
        <v>438</v>
      </c>
      <c r="B44" s="313" t="s">
        <v>443</v>
      </c>
      <c r="C44" s="313"/>
      <c r="D44" s="313"/>
      <c r="E44" s="313"/>
      <c r="F44" s="313"/>
      <c r="G44" s="348"/>
      <c r="H44" s="348"/>
      <c r="I44" s="348"/>
      <c r="J44" s="348"/>
      <c r="K44" s="348"/>
    </row>
    <row r="45" spans="1:11" s="339" customFormat="1" ht="15">
      <c r="A45" s="349" t="s">
        <v>444</v>
      </c>
      <c r="B45" s="319" t="s">
        <v>446</v>
      </c>
      <c r="C45" s="348"/>
      <c r="D45" s="348"/>
      <c r="E45" s="348"/>
      <c r="F45" s="348"/>
      <c r="G45" s="348"/>
      <c r="H45" s="348"/>
      <c r="I45" s="348"/>
      <c r="J45" s="348"/>
      <c r="K45" s="348"/>
    </row>
    <row r="46" spans="1:11">
      <c r="A46" s="333"/>
      <c r="B46" s="350"/>
      <c r="C46" s="333"/>
      <c r="D46" s="333"/>
      <c r="E46" s="333"/>
      <c r="F46" s="333"/>
      <c r="G46" s="333"/>
      <c r="H46" s="333"/>
    </row>
    <row r="47" spans="1:11">
      <c r="A47" s="333"/>
      <c r="B47" s="350"/>
      <c r="C47" s="333"/>
      <c r="D47" s="333"/>
      <c r="E47" s="333"/>
      <c r="F47" s="333"/>
      <c r="G47" s="333"/>
      <c r="H47" s="333"/>
    </row>
    <row r="48" spans="1:11">
      <c r="A48" s="333"/>
      <c r="B48" s="350"/>
      <c r="C48" s="333"/>
      <c r="D48" s="333"/>
      <c r="E48" s="333"/>
      <c r="F48" s="333"/>
      <c r="G48" s="333"/>
      <c r="H48" s="333"/>
    </row>
    <row r="49" spans="1:8">
      <c r="A49" s="333"/>
      <c r="B49" s="350"/>
      <c r="C49" s="333"/>
      <c r="D49" s="333"/>
      <c r="E49" s="333"/>
      <c r="F49" s="333"/>
      <c r="G49" s="333"/>
      <c r="H49" s="333"/>
    </row>
  </sheetData>
  <mergeCells count="3">
    <mergeCell ref="A9:A10"/>
    <mergeCell ref="D9:D10"/>
    <mergeCell ref="A27:H27"/>
  </mergeCells>
  <hyperlinks>
    <hyperlink ref="A34" r:id="rId1" xr:uid="{0D5D1F4F-30CB-49F8-B2FC-72BD1E177C54}"/>
    <hyperlink ref="B45" r:id="rId2" xr:uid="{07F62E4F-368C-4E37-8347-DA271EC73BDC}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PS3-D</vt:lpstr>
      <vt:lpstr>CPX-W</vt:lpstr>
      <vt:lpstr>CGX PKG</vt:lpstr>
      <vt:lpstr>AG3-W</vt:lpstr>
      <vt:lpstr>AR1 SIN</vt:lpstr>
      <vt:lpstr>CAT VIA KHH</vt:lpstr>
      <vt:lpstr>SA3</vt:lpstr>
      <vt:lpstr>SA4</vt:lpstr>
      <vt:lpstr>SA6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YMHAN/CS Mai Dieu Linh Huyen (Emmy)</dc:creator>
  <cp:lastModifiedBy>YMHAN/CS Mai Dieu Linh Huyen (Emmy)</cp:lastModifiedBy>
  <dcterms:created xsi:type="dcterms:W3CDTF">2023-02-14T07:05:57Z</dcterms:created>
  <dcterms:modified xsi:type="dcterms:W3CDTF">2023-04-05T08:42:01Z</dcterms:modified>
</cp:coreProperties>
</file>